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4085" windowHeight="760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6" i="1" l="1"/>
  <c r="J115" i="1" s="1"/>
  <c r="J375" i="1" l="1"/>
  <c r="L92" i="1"/>
  <c r="K92" i="1"/>
  <c r="J92" i="1"/>
  <c r="J91" i="1" s="1"/>
  <c r="J89" i="1" s="1"/>
  <c r="J88" i="1" s="1"/>
  <c r="J59" i="1"/>
  <c r="J58" i="1" s="1"/>
  <c r="J57" i="1" s="1"/>
  <c r="J56" i="1" s="1"/>
  <c r="L183" i="1"/>
  <c r="K183" i="1"/>
  <c r="J183" i="1"/>
  <c r="L371" i="1"/>
  <c r="L370" i="1" s="1"/>
  <c r="K371" i="1"/>
  <c r="K370" i="1" s="1"/>
  <c r="L368" i="1"/>
  <c r="L367" i="1" s="1"/>
  <c r="K368" i="1"/>
  <c r="J368" i="1"/>
  <c r="J367" i="1" s="1"/>
  <c r="J371" i="1" s="1"/>
  <c r="J370" i="1" s="1"/>
  <c r="K27" i="1" l="1"/>
  <c r="K25" i="1" s="1"/>
  <c r="L27" i="1"/>
  <c r="L25" i="1" s="1"/>
  <c r="J234" i="1" l="1"/>
  <c r="J235" i="1" s="1"/>
  <c r="J195" i="1"/>
  <c r="J196" i="1" s="1"/>
  <c r="J128" i="1" l="1"/>
  <c r="J127" i="1" s="1"/>
  <c r="J125" i="1"/>
  <c r="J124" i="1" s="1"/>
  <c r="K151" i="1" l="1"/>
  <c r="L151" i="1"/>
  <c r="J151" i="1"/>
  <c r="J153" i="1"/>
  <c r="J290" i="1"/>
  <c r="J291" i="1" s="1"/>
  <c r="L291" i="1"/>
  <c r="L290" i="1" s="1"/>
  <c r="K291" i="1"/>
  <c r="K290" i="1" s="1"/>
  <c r="J147" i="1"/>
  <c r="J149" i="1"/>
  <c r="J185" i="1"/>
  <c r="J211" i="1"/>
  <c r="J282" i="1"/>
  <c r="J146" i="1" l="1"/>
  <c r="J94" i="1"/>
  <c r="K243" i="1" l="1"/>
  <c r="L243" i="1"/>
  <c r="J243" i="1"/>
  <c r="L362" i="1" l="1"/>
  <c r="L361" i="1" s="1"/>
  <c r="L360" i="1" s="1"/>
  <c r="K362" i="1"/>
  <c r="K361" i="1" s="1"/>
  <c r="K360" i="1" s="1"/>
  <c r="J361" i="1"/>
  <c r="J360" i="1" s="1"/>
  <c r="J334" i="1" l="1"/>
  <c r="J27" i="1" l="1"/>
  <c r="J25" i="1" s="1"/>
  <c r="J33" i="1"/>
  <c r="J31" i="1" s="1"/>
  <c r="J188" i="1"/>
  <c r="L332" i="1" l="1"/>
  <c r="L328" i="1" s="1"/>
  <c r="K332" i="1"/>
  <c r="K328" i="1" s="1"/>
  <c r="J332" i="1"/>
  <c r="J328" i="1" s="1"/>
  <c r="J357" i="1"/>
  <c r="J355" i="1" s="1"/>
  <c r="J356" i="1" l="1"/>
  <c r="L350" i="1"/>
  <c r="K350" i="1"/>
  <c r="J350" i="1"/>
  <c r="J349" i="1" s="1"/>
  <c r="J353" i="1" s="1"/>
  <c r="J352" i="1" s="1"/>
  <c r="K327" i="1" l="1"/>
  <c r="K326" i="1" s="1"/>
  <c r="L327" i="1"/>
  <c r="L326" i="1" s="1"/>
  <c r="J327" i="1"/>
  <c r="K315" i="1"/>
  <c r="K314" i="1" s="1"/>
  <c r="L315" i="1"/>
  <c r="L314" i="1" s="1"/>
  <c r="J315" i="1"/>
  <c r="J314" i="1" s="1"/>
  <c r="K295" i="1"/>
  <c r="K294" i="1" s="1"/>
  <c r="L295" i="1"/>
  <c r="L294" i="1" s="1"/>
  <c r="J295" i="1"/>
  <c r="J294" i="1" s="1"/>
  <c r="K273" i="1"/>
  <c r="L273" i="1"/>
  <c r="J273" i="1"/>
  <c r="K216" i="1"/>
  <c r="K214" i="1" s="1"/>
  <c r="K219" i="1" s="1"/>
  <c r="L216" i="1"/>
  <c r="L214" i="1" s="1"/>
  <c r="L219" i="1" s="1"/>
  <c r="J216" i="1"/>
  <c r="J214" i="1" s="1"/>
  <c r="J219" i="1" s="1"/>
  <c r="K241" i="1"/>
  <c r="L241" i="1"/>
  <c r="J241" i="1"/>
  <c r="K225" i="1"/>
  <c r="L225" i="1"/>
  <c r="J225" i="1"/>
  <c r="L337" i="1" l="1"/>
  <c r="L336" i="1" s="1"/>
  <c r="K336" i="1"/>
  <c r="L67" i="1"/>
  <c r="K67" i="1"/>
  <c r="J105" i="1" l="1"/>
  <c r="J104" i="1" s="1"/>
  <c r="J108" i="1" s="1"/>
  <c r="J119" i="1"/>
  <c r="L100" i="1" l="1"/>
  <c r="L99" i="1" s="1"/>
  <c r="K100" i="1"/>
  <c r="K99" i="1" s="1"/>
  <c r="L282" i="1"/>
  <c r="K282" i="1"/>
  <c r="L248" i="1"/>
  <c r="K248" i="1"/>
  <c r="L211" i="1"/>
  <c r="K211" i="1"/>
  <c r="L192" i="1"/>
  <c r="K192" i="1"/>
  <c r="L113" i="1" l="1"/>
  <c r="K113" i="1"/>
  <c r="J113" i="1"/>
  <c r="J112" i="1" s="1"/>
  <c r="K112" i="1" l="1"/>
  <c r="K117" i="1"/>
  <c r="K116" i="1" s="1"/>
  <c r="L112" i="1"/>
  <c r="L117" i="1"/>
  <c r="L116" i="1" s="1"/>
  <c r="L62" i="1"/>
  <c r="L61" i="1" s="1"/>
  <c r="L65" i="1" s="1"/>
  <c r="L64" i="1" s="1"/>
  <c r="K62" i="1"/>
  <c r="K61" i="1" s="1"/>
  <c r="K65" i="1" s="1"/>
  <c r="K64" i="1" s="1"/>
  <c r="J48" i="1" l="1"/>
  <c r="J47" i="1" s="1"/>
  <c r="J45" i="1"/>
  <c r="J44" i="1" s="1"/>
  <c r="K54" i="1"/>
  <c r="L54" i="1"/>
  <c r="J54" i="1"/>
  <c r="J53" i="1" s="1"/>
  <c r="J51" i="1" s="1"/>
  <c r="J50" i="1" s="1"/>
  <c r="L57" i="1" l="1"/>
  <c r="L56" i="1" s="1"/>
  <c r="L60" i="1" s="1"/>
  <c r="L59" i="1" s="1"/>
  <c r="K57" i="1"/>
  <c r="K56" i="1" s="1"/>
  <c r="K60" i="1" s="1"/>
  <c r="K59" i="1" s="1"/>
  <c r="K53" i="1" l="1"/>
  <c r="L53" i="1"/>
  <c r="L88" i="1"/>
  <c r="K88" i="1"/>
  <c r="L89" i="1"/>
  <c r="K89" i="1"/>
  <c r="K357" i="1" l="1"/>
  <c r="L357" i="1"/>
  <c r="L51" i="1"/>
  <c r="L50" i="1" s="1"/>
  <c r="K51" i="1"/>
  <c r="K50" i="1" s="1"/>
  <c r="K19" i="1"/>
  <c r="K18" i="1" s="1"/>
  <c r="L19" i="1"/>
  <c r="L18" i="1" s="1"/>
  <c r="J19" i="1"/>
  <c r="L16" i="1"/>
  <c r="L14" i="1" s="1"/>
  <c r="K16" i="1"/>
  <c r="K14" i="1" s="1"/>
  <c r="J16" i="1"/>
  <c r="J14" i="1" s="1"/>
  <c r="K12" i="1"/>
  <c r="K10" i="1" s="1"/>
  <c r="L12" i="1"/>
  <c r="L10" i="1" s="1"/>
  <c r="J12" i="1"/>
  <c r="J10" i="1" s="1"/>
  <c r="L349" i="1" l="1"/>
  <c r="L105" i="1" l="1"/>
  <c r="L104" i="1" s="1"/>
  <c r="L108" i="1" s="1"/>
  <c r="K105" i="1"/>
  <c r="K104" i="1" s="1"/>
  <c r="K108" i="1" s="1"/>
  <c r="L146" i="1" l="1"/>
  <c r="L154" i="1" s="1"/>
  <c r="L153" i="1" s="1"/>
  <c r="K146" i="1"/>
  <c r="K154" i="1" s="1"/>
  <c r="K153" i="1" s="1"/>
  <c r="L165" i="1"/>
  <c r="L164" i="1" s="1"/>
  <c r="L168" i="1" s="1"/>
  <c r="L167" i="1" s="1"/>
  <c r="K165" i="1"/>
  <c r="K164" i="1" s="1"/>
  <c r="K168" i="1" s="1"/>
  <c r="K167" i="1" s="1"/>
  <c r="J165" i="1"/>
  <c r="J164" i="1" s="1"/>
  <c r="J168" i="1" s="1"/>
  <c r="J167" i="1" s="1"/>
  <c r="K119" i="1"/>
  <c r="K118" i="1" s="1"/>
  <c r="K122" i="1" s="1"/>
  <c r="K121" i="1" s="1"/>
  <c r="L119" i="1"/>
  <c r="L118" i="1" s="1"/>
  <c r="L122" i="1" s="1"/>
  <c r="L121" i="1" s="1"/>
  <c r="L97" i="1"/>
  <c r="K97" i="1"/>
  <c r="K42" i="1"/>
  <c r="L42" i="1"/>
  <c r="K66" i="1"/>
  <c r="K70" i="1" s="1"/>
  <c r="K69" i="1" s="1"/>
  <c r="L66" i="1"/>
  <c r="L70" i="1" s="1"/>
  <c r="L69" i="1" s="1"/>
  <c r="K96" i="1" l="1"/>
  <c r="L96" i="1"/>
  <c r="K41" i="1"/>
  <c r="K40" i="1" s="1"/>
  <c r="K39" i="1" s="1"/>
  <c r="L41" i="1"/>
  <c r="L40" i="1" s="1"/>
  <c r="L39" i="1" s="1"/>
  <c r="J254" i="1"/>
  <c r="J257" i="1" s="1"/>
  <c r="J256" i="1" s="1"/>
  <c r="L107" i="1" l="1"/>
  <c r="L103" i="1"/>
  <c r="L102" i="1" s="1"/>
  <c r="K107" i="1"/>
  <c r="K103" i="1"/>
  <c r="K102" i="1" s="1"/>
  <c r="L246" i="1"/>
  <c r="L245" i="1" s="1"/>
  <c r="K246" i="1"/>
  <c r="K245" i="1" s="1"/>
  <c r="K240" i="1"/>
  <c r="L240" i="1"/>
  <c r="J240" i="1"/>
  <c r="J246" i="1"/>
  <c r="L110" i="1"/>
  <c r="L109" i="1" s="1"/>
  <c r="K110" i="1"/>
  <c r="K109" i="1" s="1"/>
  <c r="J110" i="1"/>
  <c r="J109" i="1" s="1"/>
  <c r="K234" i="1"/>
  <c r="K233" i="1" s="1"/>
  <c r="L234" i="1"/>
  <c r="L236" i="1"/>
  <c r="K236" i="1"/>
  <c r="J236" i="1"/>
  <c r="L375" i="1"/>
  <c r="L374" i="1" s="1"/>
  <c r="L373" i="1" s="1"/>
  <c r="K375" i="1"/>
  <c r="K374" i="1" s="1"/>
  <c r="K373" i="1" s="1"/>
  <c r="L363" i="1"/>
  <c r="L359" i="1" s="1"/>
  <c r="L366" i="1" s="1"/>
  <c r="L353" i="1" s="1"/>
  <c r="L352" i="1" s="1"/>
  <c r="K363" i="1"/>
  <c r="K359" i="1" s="1"/>
  <c r="K366" i="1" s="1"/>
  <c r="K353" i="1" s="1"/>
  <c r="K352" i="1" s="1"/>
  <c r="J363" i="1"/>
  <c r="L344" i="1"/>
  <c r="L343" i="1" s="1"/>
  <c r="L348" i="1" s="1"/>
  <c r="L347" i="1" s="1"/>
  <c r="K344" i="1"/>
  <c r="K343" i="1" s="1"/>
  <c r="K348" i="1" s="1"/>
  <c r="K347" i="1" s="1"/>
  <c r="J344" i="1"/>
  <c r="J343" i="1" s="1"/>
  <c r="J348" i="1" s="1"/>
  <c r="J347" i="1" s="1"/>
  <c r="K317" i="1"/>
  <c r="K316" i="1" s="1"/>
  <c r="K320" i="1" s="1"/>
  <c r="K319" i="1" s="1"/>
  <c r="L317" i="1"/>
  <c r="L316" i="1" s="1"/>
  <c r="L320" i="1" s="1"/>
  <c r="L319" i="1" s="1"/>
  <c r="J317" i="1"/>
  <c r="J316" i="1" s="1"/>
  <c r="J320" i="1" s="1"/>
  <c r="J319" i="1" s="1"/>
  <c r="K322" i="1"/>
  <c r="K321" i="1" s="1"/>
  <c r="K325" i="1" s="1"/>
  <c r="L322" i="1"/>
  <c r="L321" i="1" s="1"/>
  <c r="L325" i="1" s="1"/>
  <c r="J322" i="1"/>
  <c r="J321" i="1" s="1"/>
  <c r="J325" i="1" s="1"/>
  <c r="K292" i="1"/>
  <c r="K279" i="1" s="1"/>
  <c r="L292" i="1"/>
  <c r="L279" i="1" s="1"/>
  <c r="J292" i="1"/>
  <c r="J279" i="1" s="1"/>
  <c r="L302" i="1"/>
  <c r="L305" i="1" s="1"/>
  <c r="L304" i="1" s="1"/>
  <c r="K302" i="1"/>
  <c r="K305" i="1" s="1"/>
  <c r="K304" i="1" s="1"/>
  <c r="J302" i="1"/>
  <c r="J305" i="1" s="1"/>
  <c r="J304" i="1" s="1"/>
  <c r="L296" i="1"/>
  <c r="L301" i="1" s="1"/>
  <c r="L300" i="1" s="1"/>
  <c r="K296" i="1"/>
  <c r="K301" i="1" s="1"/>
  <c r="K300" i="1" s="1"/>
  <c r="J296" i="1"/>
  <c r="J301" i="1" s="1"/>
  <c r="J300" i="1" s="1"/>
  <c r="L312" i="1"/>
  <c r="K312" i="1"/>
  <c r="L308" i="1"/>
  <c r="L311" i="1" s="1"/>
  <c r="L310" i="1" s="1"/>
  <c r="L307" i="1" s="1"/>
  <c r="K308" i="1"/>
  <c r="K311" i="1" s="1"/>
  <c r="K310" i="1" s="1"/>
  <c r="K307" i="1" s="1"/>
  <c r="J312" i="1"/>
  <c r="J308" i="1"/>
  <c r="J311" i="1" s="1"/>
  <c r="J310" i="1" s="1"/>
  <c r="J307" i="1" s="1"/>
  <c r="L288" i="1"/>
  <c r="K288" i="1"/>
  <c r="J288" i="1"/>
  <c r="L286" i="1"/>
  <c r="K286" i="1"/>
  <c r="J286" i="1"/>
  <c r="L284" i="1"/>
  <c r="K284" i="1"/>
  <c r="L280" i="1"/>
  <c r="K280" i="1"/>
  <c r="J280" i="1"/>
  <c r="L275" i="1"/>
  <c r="K275" i="1"/>
  <c r="L270" i="1"/>
  <c r="K270" i="1"/>
  <c r="L264" i="1"/>
  <c r="K264" i="1"/>
  <c r="J271" i="1"/>
  <c r="J270" i="1" s="1"/>
  <c r="J264" i="1"/>
  <c r="J263" i="1" s="1"/>
  <c r="J267" i="1" s="1"/>
  <c r="J266" i="1" s="1"/>
  <c r="L258" i="1"/>
  <c r="L261" i="1" s="1"/>
  <c r="K258" i="1"/>
  <c r="K261" i="1" s="1"/>
  <c r="J258" i="1"/>
  <c r="J261" i="1" s="1"/>
  <c r="L254" i="1"/>
  <c r="L257" i="1" s="1"/>
  <c r="L256" i="1" s="1"/>
  <c r="K254" i="1"/>
  <c r="K257" i="1" s="1"/>
  <c r="K256" i="1" s="1"/>
  <c r="L250" i="1"/>
  <c r="L253" i="1" s="1"/>
  <c r="L252" i="1" s="1"/>
  <c r="K250" i="1"/>
  <c r="K253" i="1" s="1"/>
  <c r="K252" i="1" s="1"/>
  <c r="J250" i="1"/>
  <c r="J253" i="1" s="1"/>
  <c r="J252" i="1" s="1"/>
  <c r="L223" i="1"/>
  <c r="L221" i="1" s="1"/>
  <c r="L231" i="1" s="1"/>
  <c r="K223" i="1"/>
  <c r="K221" i="1" s="1"/>
  <c r="K231" i="1" s="1"/>
  <c r="J223" i="1"/>
  <c r="J221" i="1" s="1"/>
  <c r="J231" i="1" s="1"/>
  <c r="L209" i="1"/>
  <c r="K209" i="1"/>
  <c r="L207" i="1"/>
  <c r="K207" i="1"/>
  <c r="J209" i="1"/>
  <c r="J207" i="1"/>
  <c r="L189" i="1"/>
  <c r="K189" i="1"/>
  <c r="L187" i="1"/>
  <c r="K187" i="1"/>
  <c r="K185" i="1"/>
  <c r="L185" i="1"/>
  <c r="K339" i="1"/>
  <c r="K342" i="1" s="1"/>
  <c r="K341" i="1" s="1"/>
  <c r="L339" i="1"/>
  <c r="L342" i="1" s="1"/>
  <c r="L341" i="1" s="1"/>
  <c r="J339" i="1"/>
  <c r="J342" i="1" s="1"/>
  <c r="J341" i="1" s="1"/>
  <c r="L199" i="1"/>
  <c r="L197" i="1"/>
  <c r="L196" i="1" s="1"/>
  <c r="K199" i="1"/>
  <c r="K197" i="1"/>
  <c r="K196" i="1" s="1"/>
  <c r="J197" i="1"/>
  <c r="J199" i="1"/>
  <c r="L175" i="1"/>
  <c r="L174" i="1" s="1"/>
  <c r="L178" i="1" s="1"/>
  <c r="L170" i="1"/>
  <c r="L169" i="1" s="1"/>
  <c r="L173" i="1" s="1"/>
  <c r="L172" i="1" s="1"/>
  <c r="K175" i="1"/>
  <c r="K174" i="1" s="1"/>
  <c r="K178" i="1" s="1"/>
  <c r="K170" i="1"/>
  <c r="K169" i="1" s="1"/>
  <c r="K173" i="1" s="1"/>
  <c r="K172" i="1" s="1"/>
  <c r="J170" i="1"/>
  <c r="J169" i="1" s="1"/>
  <c r="J175" i="1"/>
  <c r="J174" i="1" s="1"/>
  <c r="J178" i="1" s="1"/>
  <c r="L160" i="1"/>
  <c r="L157" i="1" s="1"/>
  <c r="K160" i="1"/>
  <c r="K157" i="1" s="1"/>
  <c r="J160" i="1"/>
  <c r="J157" i="1" s="1"/>
  <c r="L155" i="1"/>
  <c r="L163" i="1" s="1"/>
  <c r="L162" i="1" s="1"/>
  <c r="K155" i="1"/>
  <c r="K163" i="1" s="1"/>
  <c r="K162" i="1" s="1"/>
  <c r="L135" i="1"/>
  <c r="L134" i="1" s="1"/>
  <c r="L139" i="1" s="1"/>
  <c r="K135" i="1"/>
  <c r="K134" i="1" s="1"/>
  <c r="K139" i="1" s="1"/>
  <c r="J135" i="1"/>
  <c r="L130" i="1"/>
  <c r="K130" i="1"/>
  <c r="L84" i="1"/>
  <c r="L83" i="1" s="1"/>
  <c r="L87" i="1" s="1"/>
  <c r="L86" i="1" s="1"/>
  <c r="K84" i="1"/>
  <c r="K83" i="1" s="1"/>
  <c r="K87" i="1" s="1"/>
  <c r="K86" i="1" s="1"/>
  <c r="J84" i="1"/>
  <c r="J83" i="1" s="1"/>
  <c r="J87" i="1" s="1"/>
  <c r="J86" i="1" s="1"/>
  <c r="L79" i="1"/>
  <c r="L78" i="1" s="1"/>
  <c r="L82" i="1" s="1"/>
  <c r="K79" i="1"/>
  <c r="K78" i="1" s="1"/>
  <c r="K82" i="1" s="1"/>
  <c r="J79" i="1"/>
  <c r="J78" i="1" s="1"/>
  <c r="L72" i="1"/>
  <c r="L71" i="1" s="1"/>
  <c r="L75" i="1" s="1"/>
  <c r="L74" i="1" s="1"/>
  <c r="K72" i="1"/>
  <c r="K71" i="1" s="1"/>
  <c r="K75" i="1" s="1"/>
  <c r="K74" i="1" s="1"/>
  <c r="J201" i="1" l="1"/>
  <c r="J202" i="1" s="1"/>
  <c r="J187" i="1"/>
  <c r="J173" i="1"/>
  <c r="J172" i="1" s="1"/>
  <c r="J82" i="1"/>
  <c r="J277" i="1"/>
  <c r="J276" i="1" s="1"/>
  <c r="J275" i="1" s="1"/>
  <c r="J274" i="1" s="1"/>
  <c r="K278" i="1"/>
  <c r="K277" i="1" s="1"/>
  <c r="K274" i="1"/>
  <c r="L278" i="1"/>
  <c r="L277" i="1" s="1"/>
  <c r="L274" i="1"/>
  <c r="J230" i="1"/>
  <c r="K230" i="1"/>
  <c r="L230" i="1"/>
  <c r="K272" i="1"/>
  <c r="K263" i="1"/>
  <c r="K267" i="1" s="1"/>
  <c r="K266" i="1" s="1"/>
  <c r="L272" i="1"/>
  <c r="L263" i="1"/>
  <c r="L267" i="1" s="1"/>
  <c r="L266" i="1" s="1"/>
  <c r="K218" i="1"/>
  <c r="L218" i="1"/>
  <c r="K260" i="1"/>
  <c r="K129" i="1"/>
  <c r="K133" i="1" s="1"/>
  <c r="K132" i="1" s="1"/>
  <c r="K137" i="1"/>
  <c r="L129" i="1"/>
  <c r="L133" i="1" s="1"/>
  <c r="L132" i="1" s="1"/>
  <c r="L137" i="1"/>
  <c r="L260" i="1"/>
  <c r="J134" i="1"/>
  <c r="J139" i="1" s="1"/>
  <c r="J137" i="1" s="1"/>
  <c r="L365" i="1"/>
  <c r="K365" i="1"/>
  <c r="J107" i="1"/>
  <c r="L233" i="1"/>
  <c r="J336" i="1"/>
  <c r="J326" i="1" s="1"/>
  <c r="J272" i="1"/>
  <c r="J338" i="1"/>
  <c r="L338" i="1"/>
  <c r="K338" i="1"/>
  <c r="J218" i="1"/>
  <c r="K181" i="1"/>
  <c r="K179" i="1" s="1"/>
  <c r="L181" i="1"/>
  <c r="L179" i="1" s="1"/>
  <c r="J245" i="1"/>
  <c r="K143" i="1"/>
  <c r="L143" i="1"/>
  <c r="J177" i="1"/>
  <c r="K177" i="1"/>
  <c r="L177" i="1"/>
  <c r="J118" i="1"/>
  <c r="J122" i="1" s="1"/>
  <c r="J121" i="1" s="1"/>
  <c r="J181" i="1" l="1"/>
  <c r="J179" i="1" s="1"/>
  <c r="K142" i="1"/>
  <c r="K140" i="1" s="1"/>
  <c r="L142" i="1"/>
  <c r="L140" i="1" s="1"/>
  <c r="L324" i="1"/>
  <c r="L205" i="1" s="1"/>
  <c r="K324" i="1"/>
  <c r="K205" i="1" s="1"/>
  <c r="K238" i="1"/>
  <c r="J260" i="1"/>
  <c r="L238" i="1"/>
  <c r="J324" i="1"/>
  <c r="K202" i="1"/>
  <c r="K201" i="1" s="1"/>
  <c r="L202" i="1"/>
  <c r="L201" i="1" s="1"/>
  <c r="J238" i="1" l="1"/>
  <c r="L203" i="1"/>
  <c r="K203" i="1"/>
  <c r="J72" i="1"/>
  <c r="J71" i="1" s="1"/>
  <c r="J75" i="1" s="1"/>
  <c r="J74" i="1" s="1"/>
  <c r="K38" i="1"/>
  <c r="K37" i="1" s="1"/>
  <c r="K8" i="1" s="1"/>
  <c r="L38" i="1"/>
  <c r="L37" i="1" s="1"/>
  <c r="J38" i="1"/>
  <c r="J37" i="1" s="1"/>
  <c r="L21" i="1"/>
  <c r="L20" i="1" s="1"/>
  <c r="L24" i="1" s="1"/>
  <c r="L23" i="1" s="1"/>
  <c r="K21" i="1"/>
  <c r="K20" i="1" s="1"/>
  <c r="K24" i="1" s="1"/>
  <c r="J21" i="1"/>
  <c r="J20" i="1" s="1"/>
  <c r="J24" i="1" s="1"/>
  <c r="J23" i="1" s="1"/>
  <c r="J18" i="1"/>
  <c r="L8" i="1" l="1"/>
  <c r="J81" i="1"/>
  <c r="K81" i="1"/>
  <c r="K76" i="1" s="1"/>
  <c r="L81" i="1"/>
  <c r="L76" i="1" s="1"/>
  <c r="L6" i="1" l="1"/>
  <c r="L378" i="1" s="1"/>
  <c r="K6" i="1"/>
  <c r="K378" i="1" s="1"/>
  <c r="J373" i="1" l="1"/>
  <c r="J42" i="1"/>
  <c r="J41" i="1" l="1"/>
  <c r="J40" i="1" s="1"/>
  <c r="J39" i="1" s="1"/>
  <c r="J69" i="1"/>
  <c r="J68" i="1" l="1"/>
  <c r="J67" i="1" s="1"/>
  <c r="J66" i="1" s="1"/>
  <c r="J130" i="1" l="1"/>
  <c r="J365" i="1"/>
  <c r="J359" i="1" s="1"/>
  <c r="J205" i="1" l="1"/>
  <c r="J203" i="1" s="1"/>
  <c r="J129" i="1"/>
  <c r="J132" i="1"/>
  <c r="J133" i="1" s="1"/>
  <c r="J102" i="1"/>
  <c r="J98" i="1" s="1"/>
  <c r="J97" i="1" s="1"/>
  <c r="J96" i="1" s="1"/>
  <c r="J76" i="1" s="1"/>
  <c r="J162" i="1" l="1"/>
  <c r="J156" i="1"/>
  <c r="J155" i="1"/>
  <c r="J143" i="1"/>
  <c r="J142" i="1" l="1"/>
  <c r="J140" i="1" s="1"/>
  <c r="J64" i="1" l="1"/>
  <c r="J8" i="1" s="1"/>
  <c r="J6" i="1"/>
  <c r="J378" i="1" s="1"/>
  <c r="J63" i="1"/>
  <c r="J62" i="1"/>
  <c r="J61" i="1" s="1"/>
</calcChain>
</file>

<file path=xl/sharedStrings.xml><?xml version="1.0" encoding="utf-8"?>
<sst xmlns="http://schemas.openxmlformats.org/spreadsheetml/2006/main" count="804" uniqueCount="238">
  <si>
    <t xml:space="preserve">                                   К решению Солонцовского  Совета депутатов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</si>
  <si>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</si>
  <si>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</si>
  <si>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</si>
  <si>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</si>
  <si>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 подраздел</t>
  </si>
  <si>
    <t>2024 год</t>
  </si>
  <si>
    <t>Муниципальная программа Солонцовского сельсовета «Обеспечение безопасных и комфортных условий проживания на территории Солонцовского сельсовета Емельяновского района Красноярского края»</t>
  </si>
  <si>
    <t>Подпрограмма "Создание безопасных условий проживания граждан на территории Солонцовского сельсовета "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</si>
  <si>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</si>
  <si>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</si>
  <si>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</si>
  <si>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</si>
  <si>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пожарной безопасности</t>
  </si>
  <si>
    <t>Финансирование мероприятий по профилактике терроризма, экстремизма в рамках подпрограммы "Создание безопасных условий проживания граждан на территории Солонцовского сельсовета "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</si>
  <si>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Другие вопросы в области национальной безопасности и правоохранительной деятельности</t>
  </si>
  <si>
    <t>Содержание автомобильных дорог общего пользования местного значения за счет средств дорожного фонда в рамках подпрограммы "Создание безопасных условий проживания граждан на территории Солонцовского сельсовета 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</si>
  <si>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мероприятий по безопасности дорожного движения в рамках подпрограммы "Создание безопасных условий проживания граждан на территории Солонцовского сельсовета "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</si>
  <si>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Национальная экономика</t>
  </si>
  <si>
    <t>Дорожное хозяйство (дорожный фонды)</t>
  </si>
  <si>
    <t>Подпрограмма "Развитие жилищного и коммунального хозяйства на территории Солонцовского сельсовета "</t>
  </si>
  <si>
    <t>Финансирование мероприятий по оценке недвижимости и оформлению документов в рамках подпрограммы "Развитие жилищного и коммунального хозяйства на территории Солонцовского сельсовета 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</si>
  <si>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Другие общегосударственные вопросы</t>
  </si>
  <si>
    <t>Финансирование мероприятий по землеустройству территории сельсовета в рамках подпрограммы "Развитие жилищного и коммунального хозяйства на территории Солонцовского сельсовета "программы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</si>
  <si>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Другие вопросы в области национальной экономики</t>
  </si>
  <si>
    <t>Финансирование содержания объектов ЖКХ в рамках подпрограммы "Развитие жилищного и коммунального хозяйства на территории Солонцовского сельсовета"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</si>
  <si>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Жилищно-коммунальное хозяйство</t>
  </si>
  <si>
    <t>Коммунальное хозяйство</t>
  </si>
  <si>
    <t>Финансирование расходов на уличное освещение в рамках подпрограммы "Развитие жилищного и коммунального хозяйства на территории Солонцовского сельсовета " 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</si>
  <si>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мероприятий по благоустройству мест общего пользования территории сельсовета в рамках подпрограммы "Развитие жилищного и коммунального хозяйства на территории Солонцовского сельсовета 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</si>
  <si>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расходов по содержанию мест захоронений в рамках подпрограммы "Развитие жилищного и коммунального хозяйства на территории Солонцовского сельсовета"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</si>
  <si>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Благоустройство</t>
  </si>
  <si>
    <t>Подпрограмма "Развитие поликультурного пространства Солонцовского сельсовета "</t>
  </si>
  <si>
    <t>Обеспечение деятельности подведомственных учреждений в рамках подпрограммы "Развитие поликультурного пространства Солонцовского сельсовета " программы "Развитие человеческого потенциала на территории Солонцовского сельсовета Емельяновского района Красноярского края"</t>
  </si>
  <si>
    <t>Расходы на выплату персоналу казенных учреждений</t>
  </si>
  <si>
    <t>Передача полномочий  по решению вопросов в области культуры в рамках подпрограммы "Сохранение культурного наследия" на нужды библиотек-филиалов п.Солонцы, с.Дрокино</t>
  </si>
  <si>
    <t>Межбюджетные трансферты</t>
  </si>
  <si>
    <t>Иные межбюджетные трансферты</t>
  </si>
  <si>
    <t>Культура, кинематография</t>
  </si>
  <si>
    <t>Культура</t>
  </si>
  <si>
    <t>Финансирование мероприятий, проводимых для жителей сельсовета старшего поколения в рамках подпрограммы "Развитие поликультурного пространства Солонцовского сельсовета " программы "Развитие человеческого потенциала на территории Солонцовского сельсовета Емельяновского района Красноярского края"</t>
  </si>
  <si>
    <t>Финансирование мероприятий, проводимых в поддержку материнства и детства в рамках подпрограммы "Развитие поликультурного пространства Солонцовского сельсовета " программы "Развитие человеческого потенциала на территории Солонцовского сельсовета Емельяновского района Красноярского края"</t>
  </si>
  <si>
    <t>Социальная политика</t>
  </si>
  <si>
    <t>Другие вопросы в области социальной политики</t>
  </si>
  <si>
    <t>Подпрограмма "Развитие физической культуры, спорта и молодежной политики на территории Солонцовского сельсовета"</t>
  </si>
  <si>
    <t>Физическая культура и спорт</t>
  </si>
  <si>
    <t>Физическая культура</t>
  </si>
  <si>
    <t>Функционирование администрации Солонцовского сельсовета</t>
  </si>
  <si>
    <t>Расходы на выплату персоналу  государственных (муниципальных) органов</t>
  </si>
  <si>
    <t>Общегосударственные вопросы</t>
  </si>
  <si>
    <t xml:space="preserve">Фукционирование Солонцовского Совета депутатов </t>
  </si>
  <si>
    <t>Функционирование законодательных органов муниципальных образований</t>
  </si>
  <si>
    <t>Функционирование  местных администраций</t>
  </si>
  <si>
    <t>Передача полномочий муниципальному району в области исполнения бюджета поселения рамках непрограммных расходов администрации Солонцовского сельсовета</t>
  </si>
  <si>
    <t>Передача  контрольно-счетному органу Емельяновского района  полномочий по осуществлению внешнего муниципального финансового контроля в  рамках непрограмных расходов администрации Солонцовского сельсовета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</si>
  <si>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</si>
  <si>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бюджетные ассигнования</t>
  </si>
  <si>
    <t>Резервные средства</t>
  </si>
  <si>
    <t xml:space="preserve">Расходы на выплату персоналу в целях обеспечения выполнения функций государственными(муниципальными) органами, казенными учреждениями, органами упраления государственными внебюджетными фондами </t>
  </si>
  <si>
    <t>Закупка товаров, работ и услуг для обеспечения государственных(муниципальных) нужд</t>
  </si>
  <si>
    <t>Уплата иных платежей</t>
  </si>
  <si>
    <t>Исполнение судебных актов</t>
  </si>
  <si>
    <t>Финансирование мероприятий к празднованию Дня Победы в рамках непрограммных расходов Администрации Солонцовского сельсовета</t>
  </si>
  <si>
    <t>Мобилизационная и вневойсковая подготовка</t>
  </si>
  <si>
    <t>Передача безвозмездных и безвозвратных денежных средств  из бюджета Солонцовского сельсовета в бюджет Емельяновского района</t>
  </si>
  <si>
    <t>Пенсионное обеспечение</t>
  </si>
  <si>
    <t>Условно утвержденные расходы</t>
  </si>
  <si>
    <t>Итого расходов</t>
  </si>
  <si>
    <t>0300</t>
  </si>
  <si>
    <t>0310</t>
  </si>
  <si>
    <t>0400</t>
  </si>
  <si>
    <t>0409</t>
  </si>
  <si>
    <t>0100</t>
  </si>
  <si>
    <t>0113</t>
  </si>
  <si>
    <t>0412</t>
  </si>
  <si>
    <t>0500</t>
  </si>
  <si>
    <t>0502</t>
  </si>
  <si>
    <t>0503</t>
  </si>
  <si>
    <t>0800</t>
  </si>
  <si>
    <t>0801</t>
  </si>
  <si>
    <t>0102</t>
  </si>
  <si>
    <t>0103</t>
  </si>
  <si>
    <t>0104</t>
  </si>
  <si>
    <t>0106</t>
  </si>
  <si>
    <t>0111</t>
  </si>
  <si>
    <t>0110</t>
  </si>
  <si>
    <t>0200</t>
  </si>
  <si>
    <t>0203</t>
  </si>
  <si>
    <t>1000</t>
  </si>
  <si>
    <t>1001</t>
  </si>
  <si>
    <t>0220090615</t>
  </si>
  <si>
    <t>0220090610</t>
  </si>
  <si>
    <t>0210091260</t>
  </si>
  <si>
    <t>0210091250</t>
  </si>
  <si>
    <t>0210090620</t>
  </si>
  <si>
    <t>0210090610</t>
  </si>
  <si>
    <t>0210000000</t>
  </si>
  <si>
    <t>0200000000</t>
  </si>
  <si>
    <t>0120090120</t>
  </si>
  <si>
    <t>0120090100</t>
  </si>
  <si>
    <t>0120090080</t>
  </si>
  <si>
    <t>0120091180</t>
  </si>
  <si>
    <t>0120090200</t>
  </si>
  <si>
    <t>0120090190</t>
  </si>
  <si>
    <t>0120000000</t>
  </si>
  <si>
    <t>0110091060</t>
  </si>
  <si>
    <t>0110090060</t>
  </si>
  <si>
    <t>0110091130</t>
  </si>
  <si>
    <t>0110000000</t>
  </si>
  <si>
    <t>0110090070</t>
  </si>
  <si>
    <t>0100000000</t>
  </si>
  <si>
    <t>01100S4120</t>
  </si>
  <si>
    <t>Прочие межбюджетные трансферты, передаваемые бюджетам сельских поселений(на обеспечение первичных мер пожарной безопасности)</t>
  </si>
  <si>
    <t>Софинансирование прочих межбюджетных трансфертов, передаваемых бюджетам сельских поселений(на обеспечение первичных мер пожарной безопасности)</t>
  </si>
  <si>
    <t>200</t>
  </si>
  <si>
    <t>240</t>
  </si>
  <si>
    <t>Прочие межбюджетные трансферты</t>
  </si>
  <si>
    <t>Другие вопросы в области здравоохранения</t>
  </si>
  <si>
    <t>Прочие межбюджетные трансферты, передаваемые бюджетам сельских поселений  (на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инфекций)</t>
  </si>
  <si>
    <t>82100S5550</t>
  </si>
  <si>
    <t>0900</t>
  </si>
  <si>
    <t>0909</t>
  </si>
  <si>
    <t>Прочие межбюджетные трансферты, передаваемые бюджетам сельских поселений (на повышение размеров оплаты труда отдельных категорий работников бюджетной сферы с 1 июля 2022 года на 8,6 процентов)</t>
  </si>
  <si>
    <t>Прочие межбюджетные трансферты, передаваемые бюджетам поселений (на частичную компенсацию расходов на повышение оплаты труда отдельным категориям работников бюджетной сферы)</t>
  </si>
  <si>
    <t>0220010470</t>
  </si>
  <si>
    <t>02200S4180</t>
  </si>
  <si>
    <t>0220082810</t>
  </si>
  <si>
    <t>620</t>
  </si>
  <si>
    <t>621</t>
  </si>
  <si>
    <t>600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</si>
  <si>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</si>
  <si>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(муниципальными)органами, казенными учреждениями,органами управления государственными внебюджетными фондами  в рамках непрограммных расходов администрации Солонцовского сельсовета</t>
  </si>
  <si>
    <t>8210010470</t>
  </si>
  <si>
    <t>82100S7450</t>
  </si>
  <si>
    <t>100</t>
  </si>
  <si>
    <t>120</t>
  </si>
  <si>
    <t>Прочие межбюджетные трансферты, передаваемые бюджетам поселений (на финансовое обеспечение (возмещение) расходных обязательств муниципальных образований, связанных с увеличением с 1 июня 2022 года региональных выплат)</t>
  </si>
  <si>
    <t xml:space="preserve">
Расходы на выплату персоналу  государственных (муниципальных) органов</t>
  </si>
  <si>
    <t xml:space="preserve">Расходы на выплату персоналу в целях обеспечения выполнения функций государственными(муниципальными) органами,казенными учреждениями,органами упраления государственными внебюджетными фондами </t>
  </si>
  <si>
    <t>8210010340</t>
  </si>
  <si>
    <t>8210010490</t>
  </si>
  <si>
    <t>8210082810</t>
  </si>
  <si>
    <t>110</t>
  </si>
  <si>
    <t>830</t>
  </si>
  <si>
    <t>8200000000</t>
  </si>
  <si>
    <t>Национальная оборона</t>
  </si>
  <si>
    <t>Непрограммные расходы администрации Солонцовского сельсовета</t>
  </si>
  <si>
    <t>Социальное обеспечение населения</t>
  </si>
  <si>
    <t>Непрограммные расходы органов исполнительной власти</t>
  </si>
  <si>
    <t>1003</t>
  </si>
  <si>
    <t>500</t>
  </si>
  <si>
    <t>540</t>
  </si>
  <si>
    <t>Обеспечение деятельности аппарата управления в рамках непрограммных расходов администрации Солонцовского сельсовета</t>
  </si>
  <si>
    <t>Прочие межбюджетные трансферты, передаваемые бюджетам сельских поселений (за содействие развитию налогового потенциала) на финансирование расходов на уличное освещение в рамках подпрограммы "Развитие жилищного и коммунального хозяйства на территории Солонцовского сельсовета " 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</si>
  <si>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01200S7450</t>
  </si>
  <si>
    <t>Обеспечение деятельности административных комиссий в рамках непрограммных расходов администрации Солнцовского сельсовета</t>
  </si>
  <si>
    <t>0120091190</t>
  </si>
  <si>
    <t>800</t>
  </si>
  <si>
    <t>2025 год</t>
  </si>
  <si>
    <t>0110080340</t>
  </si>
  <si>
    <t>400</t>
  </si>
  <si>
    <t>410</t>
  </si>
  <si>
    <t>0700</t>
  </si>
  <si>
    <t>0702</t>
  </si>
  <si>
    <t>01200S5710</t>
  </si>
  <si>
    <t>Софинансирование расходов на капитальный ремонт и ремонт автомобильных дорог общего пользования местного значения в рамках подпрограммы «Создание безопасных условий проживания граждан на территории Солонцовского сельсовета» муниципальной программы «Обеспечение безопасными и комфортными условиями проживания граждан Солонцовского сельсовета Емельяновского района Красноярского края» за счет средств местного бюджета.</t>
  </si>
  <si>
    <t>Финансирование мероприятий по разработке проектной документации в рамках  государственной программы "Реформирование и модернизация  жилищно-коммунального хозяйства и повышение энергетической эффективности»</t>
  </si>
  <si>
    <t>0110090370</t>
  </si>
  <si>
    <t>0110090380</t>
  </si>
  <si>
    <t>01100S5090</t>
  </si>
  <si>
    <t>Прочие межбюджетные трансферты, передаваемые бюджетам сельских поселений (за содействие развитию налогового потенциала) на финансирование мероприятий на уличное освещение в рамках подпрограммы "Развитие жилищного и коммунального хозяйства на территории Солонцовского сельсовета " 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</si>
  <si>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01100S7450</t>
  </si>
  <si>
    <t>012000S7450</t>
  </si>
  <si>
    <t>Расходы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инфекций, в рамках непрограммных расходов администрации Солонцовского сельсовета</t>
  </si>
  <si>
    <t>Финансирование мероприятий по монтажу/демонтажу Новогодней ёлки в п. Солонцы и д. Дрокино в рамках непрограммных расходов администрации Солонцовского сельсовета</t>
  </si>
  <si>
    <t>Региональные выплаты и выплаты,обспечивающие уровень заработной платы работников бюджетной сферы не ниже размера минимальной заработной платы(минимального размера оплаты труда) в рамках непрограммных расходов авдминистрации Солонцовского сельсовета</t>
  </si>
  <si>
    <t>Средства на повышение размеров оплаты труда отдельных категорий работников бюджетной сферы с 1 июля 2023 года на 6,3 процентов в рамках непрограммных расходов авдминистрации Солонцовского сельсовета</t>
  </si>
  <si>
    <t>Руководство и управление в сфере установленных функций органов местного самоуправления в рамках непрограммных расходов администрации Солонцовского сельсовета</t>
  </si>
  <si>
    <t>Глава муниципального образования в рамках непрограммных расходов администрации Солонцовского сельсовета</t>
  </si>
  <si>
    <t>Средства на повышение размеров оплаты труда отдельных категорий работников бюджетной сферы с 1 июля 2023 года на 6,3 процентов в рамках подпрограммы "Развитие физической культуры, спорта и молодежной политики на территории Солонцовского сельсовета Емельяновского района Красноярского края" программы "Развитие культуры, физической культуры и спорта Солонцовского сельсовета"</t>
  </si>
  <si>
    <t>Поддержка физкультурно-спортивных клубов по месту жительства в рамках подпрограммы "Развитие физической культуры, спорта и молодежной политики на территории Солонцовского сельсовета Емельяновского района Красноярского края" программы "Развитие культуры, физической культуры и спорта Солонцовского сельсовета"</t>
  </si>
  <si>
    <t>Софинансирование расходов на капитальный ремонт объектов коммунальной инфраструктуры,источников тепловой энергии и тепловых сетей,находящихся в муниципальной собсвенности в рамках подпрограммы "Развитие жилищного и коммунального хозяйства на территории Солонцовского сельсовета Емельяноввского района Красноярского края" программы Солонцовского сельсовета "Обеспечение жизнедеятельности и безопасности Солонцовского сельсовета" за счет средств местного бюджета.</t>
  </si>
  <si>
    <t>Осуществление технического надзора и юридического сопровождения при выполнении ремонтных работ в рамках подпрограммы "Развитие жилищного и коммунального хозяйства на территории Солонцовского сельсовета Емельяноввского района Красноярского края" программы Солонцовского сельсовета "Обеспечение жизнедеятельности и безопасности Солонцовского сельсовета"</t>
  </si>
  <si>
    <t>Финансирование расходов на содержание дорог за счет средств за содействие развитию налогового потенциала в рамках подрограммы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</si>
  <si>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Содержание автомобильных дорог общего пользования местного значения за счет средств дорожного фонда Емельяновского района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</si>
  <si>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Расходы на капитальный ремонт и ремонт автомобильных дорог общего пользования местного значения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</si>
  <si>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Передача части полномочий в области дорожной деятельности на осуществление технического надзора и юридического сопровождения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</si>
  <si>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Передача части полномочий в области дорожной деятельности на проведение лабораторных исследований при устройстве покрытия из асфальтобетонной смеси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</si>
  <si>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на содержание пожарной охраны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жизнедеятельности и безопасности Солонцовского сельсовета"</t>
  </si>
  <si>
    <t>Расходы на обеспечение первичных мер пожарной безопасности бюджета в рамках подпрограммы "Создание безопасных условий проживания граждан на территории Солонцовского сельсовета" программы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</si>
  <si>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Софинансирование расходов по обеспечению первичных мер пожарной безопасности в рамках подпрограммы "Создание безопасных условий проживания граждан на территории Солонцовского сельсовета 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 за счет средств местного бюджета</t>
  </si>
  <si>
    <t xml:space="preserve">Распределение  бюджетных ассигнований по целевым статьям (муниципальным программам Солонцовского сельсовета  и непрограммным  
направлениям деятельности), группам и подгруппам видов расходов, разделам, подразделам  классификации расходов Солонцовского сельсовета 
на 2024 год и плановый период 2025-2026 годов
</t>
  </si>
  <si>
    <t>2026 год</t>
  </si>
  <si>
    <t>10133,310-10%</t>
  </si>
  <si>
    <t xml:space="preserve">                                                                                                    Приложение  4</t>
  </si>
  <si>
    <t>Защита населения   и территории  от чрезвычайных ситуаций природного и  техногенного характера, пожарная безопасность</t>
  </si>
  <si>
    <r>
      <t>Непр</t>
    </r>
    <r>
      <rPr>
        <sz val="12"/>
        <color rgb="FF000000"/>
        <rFont val="Times New Roman"/>
        <family val="1"/>
        <charset val="204"/>
      </rPr>
      <t>о</t>
    </r>
    <r>
      <rPr>
        <b/>
        <sz val="12"/>
        <color rgb="FF000000"/>
        <rFont val="Times New Roman"/>
        <family val="1"/>
        <charset val="204"/>
      </rPr>
      <t>граммные расходы отдельных органов исполнительной власти</t>
    </r>
  </si>
  <si>
    <t>Закупка товаров, работ и услуг для обеспечения государственных (муниципальных) нужд</t>
  </si>
  <si>
    <t xml:space="preserve">Финансирование мероприятий по проектированию сметной документации по выполнению проектно-изыскательских работ объектов капстроительства (внутриплощадочных водопроводов) в Солонцовском сельсовете в рамках подпрограммы "Развитие жилищного и коммунального хозяйства на территории Солонцовского сельсовета Емельяновского района Красноярского края " программы Солонцовского сельсовета "Обеспечение жизнедеятельности и безопасности Солонцовского сельсовета" </t>
  </si>
  <si>
    <t>Расходы на выплату персоналу в целях обеспечения выполнения 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</si>
  <si>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Муниципальная программа "Развитие человеческого потенциала на территории Солонцовского сельсовета Емельяновского района Красноярского края"</t>
  </si>
  <si>
    <t>Осуществление переданных полномочий по созданию условий для организации досуга и обеспечениея жителей поселения услугами организаций культуры в рамках подпрограммы "Развитие поликультурного пространства Солонцовского сельсовета Емельяновского района Красноярского края" программы "Развитие культуры, физической культуры и спорта Солонцовского сельсовета"</t>
  </si>
  <si>
    <t>1006</t>
  </si>
  <si>
    <t>Обеспечение деятельности (оказание услуг) подведомственных учреждений в рамках   подпрограммы "Развитие физической культуры, спорта и молодежной политики на территории Солонцовского сельсовета " программы"Развитие человеческого потенциала на территории Солонцовского сельсовета Емельяновского района Красноярского края"</t>
  </si>
  <si>
    <t xml:space="preserve">Предоставление субсидий бюджетным, автономным учреждениям и иным некоммерческим организациям </t>
  </si>
  <si>
    <t xml:space="preserve">Субсидии  автономным учреждениям  </t>
  </si>
  <si>
    <t>Функционирование высшего должностного лица субъекта РФ и муниципального образования</t>
  </si>
  <si>
    <t>850</t>
  </si>
  <si>
    <t>Уплата налогов, сборов и иных платежей</t>
  </si>
  <si>
    <t>Обеспечение деятельности финансовых,  налоговых и таможенных органов и органов финансового (финансово-бюджетного) надзора</t>
  </si>
  <si>
    <t>Резервный фонд администрации Солонцовского сельсовета в рамках непрограммных расходов муниципального казенного учреждения "Финансовое управление администрации Солонцовского сельсовета"</t>
  </si>
  <si>
    <t>Обеспечение деятельности (оказание услуг) подведомственных учреждений в рамках непрограммных расходов Администрации Солонцовского сельсовета</t>
  </si>
  <si>
    <t>Резервирование средств на исполнение судебных решений, в рамках непрограммных расходов  муниципального казенного учреждения "Финансовое управление администрации</t>
  </si>
  <si>
    <t>Субвенции бюджетам поселений  на осуществление первичного воинского учета органами местного самоуправления поселений, в рамках непрограммных расходов  муниципального казенного учреждения "Финансовое управление администрации Солонцовского сельсовета"</t>
  </si>
  <si>
    <t>Субсидия бюджету Красноярского края из бюджета Солонцовского сельсовета для формирование регионального фонда поддержки поселений в рамках непрограммных расходов администрации Солонцовского сельсовета</t>
  </si>
  <si>
    <t>Прочие межбюджетные трансферты бюджетам субъектов Российской Федерации и муниципальных образований общего характера</t>
  </si>
  <si>
    <t>Передача безвозмездных и безвозвратных денежных средств Солонцовского сельсовета в бюджет Емельяновского района в рамках непрограмных расходов администрации Солонцовского  сельсовета (Дрокинская СОШ)</t>
  </si>
  <si>
    <t>Расходы поселения  для нужд участников СВО в рамках непрограммных расходов Администрации Солонцовского сельсовета</t>
  </si>
  <si>
    <t>622</t>
  </si>
  <si>
    <t>300</t>
  </si>
  <si>
    <t>360</t>
  </si>
  <si>
    <t>Средства на повышение размеров оплаты труда работникам бюджетной сферы в рамках непрограммных расходов авдминистрации Солонцовского сельсовета</t>
  </si>
  <si>
    <t>Средства на повышение размеров оплаты труда работникам бюджетной сферы в рамках непрограммных расходов администрации Солонцовского сельсовета</t>
  </si>
  <si>
    <t>0210010470</t>
  </si>
  <si>
    <t>Расходы поселений, направленных на реализацию мероприятий по поддержке местных инициатив  в рамках подпрограммы "Развитие жилищного и коммунального хозяйства на территории Солонцовского сельсовета Емельяноввского района Красноярского края" программы Солонцовского сельсовета "Обеспечение жизнедеятельности и безопасности Солонцовского сельсовета"</t>
  </si>
  <si>
    <t>Софинансирование расходов поселений, направленных на реализацию мероприятий по поддержке местных инициатив  в рамках подпрограммы "Развитие жилищного и коммунального хозяйства на территории Солонцовского сельсовета Емельяноввского района Красноярского края" программы Солонцовского сельсовета "Обеспечение жизнедеятельности и безопасности Солонцовского сельсовета"</t>
  </si>
  <si>
    <t>01200S6410</t>
  </si>
  <si>
    <t>0220000000</t>
  </si>
  <si>
    <t>Передача безвозмездных и безвозвратных денежных средств Солонцовского сельсовета в бюджет Емельяновского района в рамках непрограмных расходов администрации Солонцовского  сельсовета (Строительство спортивной площадки в с.Дрокино)</t>
  </si>
  <si>
    <t>1101</t>
  </si>
  <si>
    <t>1100</t>
  </si>
  <si>
    <t>0220010320</t>
  </si>
  <si>
    <t>Средства на увеличение размеров оплаты труда отдельным категориям работников бюджетной сферы в рамках непрограммных расходов администрации Солонцовского сельсовета</t>
  </si>
  <si>
    <t>Капитальный ремонт, реконструкция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"Развитие жилищного и коммунального хозяйства на территории Солонцовского сельсовета Емельяновского района Красноярского края" программы Солонцовского сельсовета "Обеспечение жизнедеятельности и безопасности Солонцовского сельсовета"</t>
  </si>
  <si>
    <t>0120090420</t>
  </si>
  <si>
    <t>Передача части полномочий на содержание объектов ЖКХ в рамках подпрограммы "Развитие жилищного и коммунального хозяйства на территории Солонцовского сельсовета"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 (приобретение 2-х котлов для котельной)</t>
  </si>
  <si>
    <t>0120091200</t>
  </si>
  <si>
    <t>№52-148Р от 27.06.2024г.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</si>
</sst>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12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 applyAlignment="1">
      <alignment horizontal="left"/>
    </xf>
    <xf numFmtId="164" fontId="1" fillId="0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3" fillId="0" borderId="0" xfId="0" applyFont="1"/>
    <xf numFmtId="164" fontId="5" fillId="0" borderId="0" xfId="0" applyNumberFormat="1" applyFont="1" applyAlignment="1">
      <alignment horizontal="center"/>
    </xf>
    <xf numFmtId="4" fontId="5" fillId="0" borderId="0" xfId="0" applyNumberFormat="1" applyFont="1"/>
    <xf numFmtId="164" fontId="4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65" fontId="1" fillId="0" borderId="14" xfId="0" applyNumberFormat="1" applyFont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/>
    <xf numFmtId="0" fontId="8" fillId="0" borderId="0" xfId="0" applyFont="1" applyAlignment="1">
      <alignment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/>
    <xf numFmtId="4" fontId="7" fillId="0" borderId="2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 indent="1"/>
    </xf>
    <xf numFmtId="0" fontId="7" fillId="0" borderId="8" xfId="0" applyFont="1" applyFill="1" applyBorder="1" applyAlignment="1">
      <alignment vertical="center" wrapText="1"/>
    </xf>
    <xf numFmtId="165" fontId="1" fillId="0" borderId="15" xfId="0" applyNumberFormat="1" applyFont="1" applyBorder="1" applyAlignment="1" applyProtection="1">
      <alignment horizontal="left" vertical="center" wrapText="1"/>
    </xf>
    <xf numFmtId="0" fontId="8" fillId="0" borderId="2" xfId="0" applyFont="1" applyBorder="1" applyAlignment="1">
      <alignment horizontal="justify" vertical="center" wrapText="1"/>
    </xf>
    <xf numFmtId="0" fontId="7" fillId="0" borderId="9" xfId="0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65" fontId="1" fillId="0" borderId="2" xfId="0" applyNumberFormat="1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49" fontId="1" fillId="0" borderId="14" xfId="0" applyNumberFormat="1" applyFont="1" applyBorder="1" applyAlignment="1" applyProtection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Border="1" applyAlignment="1" applyProtection="1">
      <alignment horizontal="left" vertical="center" wrapText="1"/>
    </xf>
    <xf numFmtId="0" fontId="8" fillId="0" borderId="10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11" fillId="0" borderId="2" xfId="0" applyFont="1" applyFill="1" applyBorder="1"/>
    <xf numFmtId="0" fontId="7" fillId="0" borderId="2" xfId="0" applyFont="1" applyFill="1" applyBorder="1" applyAlignment="1">
      <alignment wrapText="1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wrapText="1"/>
    </xf>
    <xf numFmtId="164" fontId="9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8" fillId="0" borderId="17" xfId="0" applyFont="1" applyBorder="1" applyAlignment="1">
      <alignment vertical="center" wrapText="1"/>
    </xf>
    <xf numFmtId="165" fontId="1" fillId="2" borderId="2" xfId="0" applyNumberFormat="1" applyFont="1" applyFill="1" applyBorder="1" applyAlignment="1" applyProtection="1">
      <alignment horizontal="left" vertical="center" wrapText="1"/>
    </xf>
    <xf numFmtId="165" fontId="1" fillId="2" borderId="11" xfId="0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wrapText="1"/>
    </xf>
    <xf numFmtId="49" fontId="1" fillId="0" borderId="18" xfId="0" applyNumberFormat="1" applyFont="1" applyBorder="1" applyAlignment="1" applyProtection="1">
      <alignment horizontal="left" vertical="center" wrapText="1"/>
    </xf>
    <xf numFmtId="0" fontId="7" fillId="0" borderId="7" xfId="0" applyFont="1" applyBorder="1" applyAlignment="1">
      <alignment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5" fontId="1" fillId="2" borderId="14" xfId="0" applyNumberFormat="1" applyFont="1" applyFill="1" applyBorder="1" applyAlignment="1" applyProtection="1">
      <alignment horizontal="left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9" fillId="0" borderId="2" xfId="0" applyFont="1" applyBorder="1" applyAlignment="1">
      <alignment horizontal="justify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276225</xdr:colOff>
      <xdr:row>15</xdr:row>
      <xdr:rowOff>152400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467475"/>
          <a:ext cx="2762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M384"/>
  <sheetViews>
    <sheetView tabSelected="1" topLeftCell="D1" workbookViewId="0">
      <selection activeCell="L3" sqref="L3"/>
    </sheetView>
  </sheetViews>
  <sheetFormatPr defaultRowHeight="15" x14ac:dyDescent="0.25"/>
  <cols>
    <col min="1" max="3" width="0" hidden="1" customWidth="1"/>
    <col min="4" max="4" width="0.28515625" customWidth="1"/>
    <col min="5" max="5" width="0" hidden="1" customWidth="1"/>
    <col min="6" max="6" width="92.5703125" customWidth="1"/>
    <col min="7" max="7" width="18.85546875" customWidth="1"/>
    <col min="8" max="9" width="12" customWidth="1"/>
    <col min="10" max="10" width="22.140625" customWidth="1"/>
    <col min="11" max="11" width="24.7109375" customWidth="1"/>
    <col min="12" max="12" width="21.85546875" customWidth="1"/>
    <col min="13" max="13" width="75" bestFit="1" customWidth="1"/>
  </cols>
  <sheetData>
    <row r="1" spans="4:13" ht="20.25" x14ac:dyDescent="0.3">
      <c r="D1" s="4"/>
      <c r="E1" s="9"/>
      <c r="F1" s="9"/>
      <c r="G1" s="9"/>
      <c r="H1" s="9"/>
      <c r="I1" s="9"/>
      <c r="J1" s="9"/>
      <c r="K1" s="9"/>
      <c r="L1" s="10" t="s">
        <v>194</v>
      </c>
    </row>
    <row r="2" spans="4:13" ht="20.25" x14ac:dyDescent="0.3">
      <c r="D2" s="4"/>
      <c r="E2" s="9"/>
      <c r="F2" s="9"/>
      <c r="G2" s="9"/>
      <c r="H2" s="9"/>
      <c r="I2" s="9"/>
      <c r="J2" s="9"/>
      <c r="K2" s="9"/>
      <c r="L2" s="10" t="s">
        <v>0</v>
      </c>
    </row>
    <row r="3" spans="4:13" ht="20.25" x14ac:dyDescent="0.3">
      <c r="D3" s="4"/>
      <c r="E3" s="9"/>
      <c r="F3" s="9"/>
      <c r="G3" s="9"/>
      <c r="H3" s="9"/>
      <c r="I3" s="9"/>
      <c r="J3" s="9"/>
      <c r="K3" s="9"/>
      <c r="L3" s="10" t="s">
        <v>237</v>
      </c>
    </row>
    <row r="4" spans="4:13" ht="95.25" customHeight="1" thickBot="1" x14ac:dyDescent="0.35">
      <c r="D4" s="4"/>
      <c r="E4" s="166" t="s">
        <v>191</v>
      </c>
      <c r="F4" s="167"/>
      <c r="G4" s="167"/>
      <c r="H4" s="167"/>
      <c r="I4" s="167"/>
      <c r="J4" s="167"/>
      <c r="K4" s="167"/>
      <c r="L4" s="167"/>
      <c r="M4" s="1"/>
    </row>
    <row r="5" spans="4:13" ht="32.25" thickBot="1" x14ac:dyDescent="0.35">
      <c r="D5" s="4"/>
      <c r="E5" s="11" t="s">
        <v>1</v>
      </c>
      <c r="F5" s="12" t="s">
        <v>2</v>
      </c>
      <c r="G5" s="12" t="s">
        <v>3</v>
      </c>
      <c r="H5" s="12" t="s">
        <v>4</v>
      </c>
      <c r="I5" s="12" t="s">
        <v>5</v>
      </c>
      <c r="J5" s="12" t="s">
        <v>6</v>
      </c>
      <c r="K5" s="12" t="s">
        <v>158</v>
      </c>
      <c r="L5" s="12" t="s">
        <v>192</v>
      </c>
    </row>
    <row r="6" spans="4:13" ht="75.75" customHeight="1" thickBot="1" x14ac:dyDescent="0.35">
      <c r="D6" s="4"/>
      <c r="E6" s="169"/>
      <c r="F6" s="143" t="s">
        <v>7</v>
      </c>
      <c r="G6" s="156" t="s">
        <v>110</v>
      </c>
      <c r="H6" s="163"/>
      <c r="I6" s="163"/>
      <c r="J6" s="144">
        <f>J8+J76</f>
        <v>74556.115999999995</v>
      </c>
      <c r="K6" s="144">
        <f>K8+K76</f>
        <v>36250.649000000005</v>
      </c>
      <c r="L6" s="144">
        <f>L8+L76</f>
        <v>32421.716</v>
      </c>
      <c r="M6" s="3"/>
    </row>
    <row r="7" spans="4:13" ht="15.75" hidden="1" customHeight="1" thickBot="1" x14ac:dyDescent="0.35">
      <c r="D7" s="4"/>
      <c r="E7" s="170"/>
      <c r="F7" s="143"/>
      <c r="G7" s="156"/>
      <c r="H7" s="163"/>
      <c r="I7" s="163"/>
      <c r="J7" s="144"/>
      <c r="K7" s="144"/>
      <c r="L7" s="144"/>
    </row>
    <row r="8" spans="4:13" ht="31.5" customHeight="1" x14ac:dyDescent="0.3">
      <c r="D8" s="4"/>
      <c r="E8" s="169"/>
      <c r="F8" s="131" t="s">
        <v>8</v>
      </c>
      <c r="G8" s="134" t="s">
        <v>108</v>
      </c>
      <c r="H8" s="137"/>
      <c r="I8" s="137"/>
      <c r="J8" s="168">
        <f>J23+J37+J42+J45+J48+J51+J54+J64+J69+J74+J56</f>
        <v>22658.27</v>
      </c>
      <c r="K8" s="168">
        <f>K23+K37+K42+K45+K48+K51+K54+K64+K69+K74</f>
        <v>16450.649000000001</v>
      </c>
      <c r="L8" s="168">
        <f>L23+L37+L42+L45+L48+L51+L54+L64+L69+L74</f>
        <v>14621.716</v>
      </c>
    </row>
    <row r="9" spans="4:13" ht="18" customHeight="1" thickBot="1" x14ac:dyDescent="0.35">
      <c r="D9" s="4"/>
      <c r="E9" s="170"/>
      <c r="F9" s="131"/>
      <c r="G9" s="134"/>
      <c r="H9" s="137"/>
      <c r="I9" s="137"/>
      <c r="J9" s="168"/>
      <c r="K9" s="168"/>
      <c r="L9" s="168"/>
    </row>
    <row r="10" spans="4:13" ht="33.75" hidden="1" customHeight="1" x14ac:dyDescent="0.3">
      <c r="D10" s="4"/>
      <c r="E10" s="13"/>
      <c r="F10" s="131" t="s">
        <v>190</v>
      </c>
      <c r="G10" s="134" t="s">
        <v>111</v>
      </c>
      <c r="H10" s="137"/>
      <c r="I10" s="137"/>
      <c r="J10" s="130">
        <f>J12</f>
        <v>107</v>
      </c>
      <c r="K10" s="130">
        <f t="shared" ref="K10:L10" si="0">K12</f>
        <v>0</v>
      </c>
      <c r="L10" s="130">
        <f t="shared" si="0"/>
        <v>0</v>
      </c>
    </row>
    <row r="11" spans="4:13" ht="60" hidden="1" customHeight="1" x14ac:dyDescent="0.3">
      <c r="D11" s="4"/>
      <c r="E11" s="13"/>
      <c r="F11" s="131"/>
      <c r="G11" s="134"/>
      <c r="H11" s="137"/>
      <c r="I11" s="137"/>
      <c r="J11" s="130"/>
      <c r="K11" s="130"/>
      <c r="L11" s="130"/>
    </row>
    <row r="12" spans="4:13" ht="36.75" hidden="1" customHeight="1" x14ac:dyDescent="0.3">
      <c r="D12" s="4"/>
      <c r="E12" s="13"/>
      <c r="F12" s="14" t="s">
        <v>9</v>
      </c>
      <c r="G12" s="15" t="s">
        <v>111</v>
      </c>
      <c r="H12" s="15">
        <v>200</v>
      </c>
      <c r="I12" s="15"/>
      <c r="J12" s="16">
        <f>J13</f>
        <v>107</v>
      </c>
      <c r="K12" s="16">
        <f t="shared" ref="K12:L12" si="1">K13</f>
        <v>0</v>
      </c>
      <c r="L12" s="16">
        <f t="shared" si="1"/>
        <v>0</v>
      </c>
    </row>
    <row r="13" spans="4:13" ht="36" hidden="1" customHeight="1" thickBot="1" x14ac:dyDescent="0.35">
      <c r="D13" s="4"/>
      <c r="E13" s="13"/>
      <c r="F13" s="14" t="s">
        <v>10</v>
      </c>
      <c r="G13" s="15" t="s">
        <v>111</v>
      </c>
      <c r="H13" s="15">
        <v>240</v>
      </c>
      <c r="I13" s="15"/>
      <c r="J13" s="16">
        <v>107</v>
      </c>
      <c r="K13" s="16">
        <v>0</v>
      </c>
      <c r="L13" s="16">
        <v>0</v>
      </c>
    </row>
    <row r="14" spans="4:13" ht="88.5" hidden="1" customHeight="1" x14ac:dyDescent="0.3">
      <c r="D14" s="4"/>
      <c r="E14" s="169"/>
      <c r="F14" s="131" t="s">
        <v>189</v>
      </c>
      <c r="G14" s="134" t="s">
        <v>111</v>
      </c>
      <c r="H14" s="137"/>
      <c r="I14" s="137"/>
      <c r="J14" s="130">
        <f>J16</f>
        <v>2033</v>
      </c>
      <c r="K14" s="130">
        <f t="shared" ref="K14:L14" si="2">K16</f>
        <v>1219.8</v>
      </c>
      <c r="L14" s="130">
        <f t="shared" si="2"/>
        <v>1355.4</v>
      </c>
    </row>
    <row r="15" spans="4:13" ht="20.25" hidden="1" customHeight="1" thickBot="1" x14ac:dyDescent="0.35">
      <c r="D15" s="4"/>
      <c r="E15" s="170"/>
      <c r="F15" s="131"/>
      <c r="G15" s="134"/>
      <c r="H15" s="137"/>
      <c r="I15" s="137"/>
      <c r="J15" s="130"/>
      <c r="K15" s="130"/>
      <c r="L15" s="130"/>
    </row>
    <row r="16" spans="4:13" ht="32.25" hidden="1" thickBot="1" x14ac:dyDescent="0.35">
      <c r="D16" s="4"/>
      <c r="E16" s="17"/>
      <c r="F16" s="14" t="s">
        <v>9</v>
      </c>
      <c r="G16" s="15" t="s">
        <v>111</v>
      </c>
      <c r="H16" s="15">
        <v>200</v>
      </c>
      <c r="I16" s="15"/>
      <c r="J16" s="16">
        <f>J17</f>
        <v>2033</v>
      </c>
      <c r="K16" s="16">
        <f t="shared" ref="K16" si="3">K17</f>
        <v>1219.8</v>
      </c>
      <c r="L16" s="16">
        <f t="shared" ref="L16" si="4">L17</f>
        <v>1355.4</v>
      </c>
    </row>
    <row r="17" spans="4:12" ht="49.5" hidden="1" customHeight="1" thickBot="1" x14ac:dyDescent="0.35">
      <c r="D17" s="4"/>
      <c r="E17" s="18"/>
      <c r="F17" s="14" t="s">
        <v>10</v>
      </c>
      <c r="G17" s="15" t="s">
        <v>111</v>
      </c>
      <c r="H17" s="15">
        <v>240</v>
      </c>
      <c r="I17" s="15"/>
      <c r="J17" s="16">
        <v>2033</v>
      </c>
      <c r="K17" s="16">
        <v>1219.8</v>
      </c>
      <c r="L17" s="16">
        <v>1355.4</v>
      </c>
    </row>
    <row r="18" spans="4:12" ht="21" hidden="1" thickBot="1" x14ac:dyDescent="0.35">
      <c r="D18" s="4"/>
      <c r="E18" s="19"/>
      <c r="F18" s="20" t="s">
        <v>11</v>
      </c>
      <c r="G18" s="15"/>
      <c r="H18" s="21"/>
      <c r="I18" s="22" t="s">
        <v>68</v>
      </c>
      <c r="J18" s="23">
        <f>J19</f>
        <v>2140</v>
      </c>
      <c r="K18" s="23">
        <f t="shared" ref="K18:L18" si="5">K19</f>
        <v>1219.8</v>
      </c>
      <c r="L18" s="23">
        <f t="shared" si="5"/>
        <v>1355.4</v>
      </c>
    </row>
    <row r="19" spans="4:12" ht="46.5" hidden="1" customHeight="1" thickBot="1" x14ac:dyDescent="0.35">
      <c r="D19" s="4"/>
      <c r="E19" s="19"/>
      <c r="F19" s="24" t="s">
        <v>12</v>
      </c>
      <c r="G19" s="15"/>
      <c r="H19" s="21"/>
      <c r="I19" s="22" t="s">
        <v>69</v>
      </c>
      <c r="J19" s="23">
        <f>J17+J13</f>
        <v>2140</v>
      </c>
      <c r="K19" s="23">
        <f t="shared" ref="K19:L19" si="6">K17+K13</f>
        <v>1219.8</v>
      </c>
      <c r="L19" s="23">
        <f t="shared" si="6"/>
        <v>1355.4</v>
      </c>
    </row>
    <row r="20" spans="4:12" ht="74.25" customHeight="1" thickBot="1" x14ac:dyDescent="0.35">
      <c r="D20" s="4"/>
      <c r="E20" s="18"/>
      <c r="F20" s="25" t="s">
        <v>188</v>
      </c>
      <c r="G20" s="15" t="s">
        <v>109</v>
      </c>
      <c r="H20" s="15"/>
      <c r="I20" s="15"/>
      <c r="J20" s="16">
        <f>J21</f>
        <v>702.43200000000002</v>
      </c>
      <c r="K20" s="16">
        <f t="shared" ref="K20:L20" si="7">K21</f>
        <v>1000</v>
      </c>
      <c r="L20" s="16">
        <f t="shared" si="7"/>
        <v>800</v>
      </c>
    </row>
    <row r="21" spans="4:12" ht="34.5" customHeight="1" thickBot="1" x14ac:dyDescent="0.35">
      <c r="D21" s="4"/>
      <c r="E21" s="18"/>
      <c r="F21" s="14" t="s">
        <v>197</v>
      </c>
      <c r="G21" s="15" t="s">
        <v>109</v>
      </c>
      <c r="H21" s="21">
        <v>200</v>
      </c>
      <c r="I21" s="15"/>
      <c r="J21" s="16">
        <f>J22</f>
        <v>702.43200000000002</v>
      </c>
      <c r="K21" s="16">
        <f>K22</f>
        <v>1000</v>
      </c>
      <c r="L21" s="16">
        <f>L22</f>
        <v>800</v>
      </c>
    </row>
    <row r="22" spans="4:12" ht="32.25" thickBot="1" x14ac:dyDescent="0.35">
      <c r="D22" s="4"/>
      <c r="E22" s="18"/>
      <c r="F22" s="14" t="s">
        <v>10</v>
      </c>
      <c r="G22" s="15" t="s">
        <v>109</v>
      </c>
      <c r="H22" s="21">
        <v>240</v>
      </c>
      <c r="I22" s="15"/>
      <c r="J22" s="16">
        <v>702.43200000000002</v>
      </c>
      <c r="K22" s="16">
        <v>1000</v>
      </c>
      <c r="L22" s="16">
        <v>800</v>
      </c>
    </row>
    <row r="23" spans="4:12" ht="21" thickBot="1" x14ac:dyDescent="0.35">
      <c r="D23" s="4"/>
      <c r="E23" s="18"/>
      <c r="F23" s="14" t="s">
        <v>11</v>
      </c>
      <c r="G23" s="15" t="s">
        <v>109</v>
      </c>
      <c r="H23" s="21" t="s">
        <v>115</v>
      </c>
      <c r="I23" s="15" t="s">
        <v>68</v>
      </c>
      <c r="J23" s="16">
        <f>J24</f>
        <v>702.43200000000002</v>
      </c>
      <c r="K23" s="16">
        <v>1000</v>
      </c>
      <c r="L23" s="16">
        <f t="shared" ref="L23" si="8">L24</f>
        <v>800</v>
      </c>
    </row>
    <row r="24" spans="4:12" ht="32.25" thickBot="1" x14ac:dyDescent="0.35">
      <c r="D24" s="4"/>
      <c r="E24" s="18"/>
      <c r="F24" s="14" t="s">
        <v>195</v>
      </c>
      <c r="G24" s="15" t="s">
        <v>109</v>
      </c>
      <c r="H24" s="21">
        <v>240</v>
      </c>
      <c r="I24" s="15" t="s">
        <v>69</v>
      </c>
      <c r="J24" s="16">
        <f>J20</f>
        <v>702.43200000000002</v>
      </c>
      <c r="K24" s="16">
        <f t="shared" ref="K24:L24" si="9">K20</f>
        <v>1000</v>
      </c>
      <c r="L24" s="16">
        <f t="shared" si="9"/>
        <v>800</v>
      </c>
    </row>
    <row r="25" spans="4:12" ht="59.25" customHeight="1" thickBot="1" x14ac:dyDescent="0.35">
      <c r="D25" s="4"/>
      <c r="E25" s="18"/>
      <c r="F25" s="131" t="s">
        <v>112</v>
      </c>
      <c r="G25" s="136" t="s">
        <v>111</v>
      </c>
      <c r="H25" s="136"/>
      <c r="I25" s="137"/>
      <c r="J25" s="130">
        <f>J27</f>
        <v>1853.8</v>
      </c>
      <c r="K25" s="130">
        <f t="shared" ref="K25:L25" si="10">K27</f>
        <v>1235.9000000000001</v>
      </c>
      <c r="L25" s="130">
        <f t="shared" si="10"/>
        <v>1235.9000000000001</v>
      </c>
    </row>
    <row r="26" spans="4:12" ht="21" hidden="1" customHeight="1" thickBot="1" x14ac:dyDescent="0.35">
      <c r="D26" s="4"/>
      <c r="E26" s="18"/>
      <c r="F26" s="131"/>
      <c r="G26" s="136"/>
      <c r="H26" s="136"/>
      <c r="I26" s="137"/>
      <c r="J26" s="130"/>
      <c r="K26" s="130"/>
      <c r="L26" s="130"/>
    </row>
    <row r="27" spans="4:12" ht="21" thickBot="1" x14ac:dyDescent="0.35">
      <c r="D27" s="4"/>
      <c r="E27" s="18"/>
      <c r="F27" s="131" t="s">
        <v>9</v>
      </c>
      <c r="G27" s="136" t="s">
        <v>111</v>
      </c>
      <c r="H27" s="136">
        <v>200</v>
      </c>
      <c r="I27" s="137"/>
      <c r="J27" s="130">
        <f>J29</f>
        <v>1853.8</v>
      </c>
      <c r="K27" s="130">
        <f t="shared" ref="K27:L27" si="11">K29</f>
        <v>1235.9000000000001</v>
      </c>
      <c r="L27" s="130">
        <f t="shared" si="11"/>
        <v>1235.9000000000001</v>
      </c>
    </row>
    <row r="28" spans="4:12" ht="21" thickBot="1" x14ac:dyDescent="0.35">
      <c r="D28" s="4"/>
      <c r="E28" s="18"/>
      <c r="F28" s="131"/>
      <c r="G28" s="136"/>
      <c r="H28" s="136"/>
      <c r="I28" s="137"/>
      <c r="J28" s="130"/>
      <c r="K28" s="130"/>
      <c r="L28" s="130"/>
    </row>
    <row r="29" spans="4:12" ht="21" thickBot="1" x14ac:dyDescent="0.35">
      <c r="D29" s="4"/>
      <c r="E29" s="18"/>
      <c r="F29" s="131" t="s">
        <v>10</v>
      </c>
      <c r="G29" s="136" t="s">
        <v>111</v>
      </c>
      <c r="H29" s="136">
        <v>240</v>
      </c>
      <c r="I29" s="137"/>
      <c r="J29" s="130">
        <v>1853.8</v>
      </c>
      <c r="K29" s="130">
        <v>1235.9000000000001</v>
      </c>
      <c r="L29" s="130">
        <v>1235.9000000000001</v>
      </c>
    </row>
    <row r="30" spans="4:12" ht="21" thickBot="1" x14ac:dyDescent="0.35">
      <c r="D30" s="4"/>
      <c r="E30" s="18"/>
      <c r="F30" s="131"/>
      <c r="G30" s="136"/>
      <c r="H30" s="136"/>
      <c r="I30" s="137"/>
      <c r="J30" s="130"/>
      <c r="K30" s="130"/>
      <c r="L30" s="130"/>
    </row>
    <row r="31" spans="4:12" ht="54.75" customHeight="1" thickBot="1" x14ac:dyDescent="0.35">
      <c r="D31" s="4"/>
      <c r="E31" s="18"/>
      <c r="F31" s="131" t="s">
        <v>113</v>
      </c>
      <c r="G31" s="136" t="s">
        <v>111</v>
      </c>
      <c r="H31" s="136"/>
      <c r="I31" s="137"/>
      <c r="J31" s="138">
        <f>J33</f>
        <v>97.567999999999998</v>
      </c>
      <c r="K31" s="130">
        <v>0</v>
      </c>
      <c r="L31" s="130">
        <v>0</v>
      </c>
    </row>
    <row r="32" spans="4:12" ht="5.25" customHeight="1" thickBot="1" x14ac:dyDescent="0.35">
      <c r="D32" s="4"/>
      <c r="E32" s="18"/>
      <c r="F32" s="131"/>
      <c r="G32" s="136"/>
      <c r="H32" s="136"/>
      <c r="I32" s="137"/>
      <c r="J32" s="138"/>
      <c r="K32" s="130"/>
      <c r="L32" s="130"/>
    </row>
    <row r="33" spans="4:12" ht="21" thickBot="1" x14ac:dyDescent="0.35">
      <c r="D33" s="4"/>
      <c r="E33" s="18"/>
      <c r="F33" s="131" t="s">
        <v>9</v>
      </c>
      <c r="G33" s="136" t="s">
        <v>111</v>
      </c>
      <c r="H33" s="136">
        <v>200</v>
      </c>
      <c r="I33" s="137"/>
      <c r="J33" s="138">
        <f>J35</f>
        <v>97.567999999999998</v>
      </c>
      <c r="K33" s="130">
        <v>0</v>
      </c>
      <c r="L33" s="130">
        <v>0</v>
      </c>
    </row>
    <row r="34" spans="4:12" ht="6.75" customHeight="1" thickBot="1" x14ac:dyDescent="0.35">
      <c r="D34" s="4"/>
      <c r="E34" s="18"/>
      <c r="F34" s="131"/>
      <c r="G34" s="136"/>
      <c r="H34" s="136"/>
      <c r="I34" s="137"/>
      <c r="J34" s="138"/>
      <c r="K34" s="130"/>
      <c r="L34" s="130"/>
    </row>
    <row r="35" spans="4:12" ht="21" thickBot="1" x14ac:dyDescent="0.35">
      <c r="D35" s="4"/>
      <c r="E35" s="18"/>
      <c r="F35" s="131" t="s">
        <v>10</v>
      </c>
      <c r="G35" s="136" t="s">
        <v>111</v>
      </c>
      <c r="H35" s="136">
        <v>240</v>
      </c>
      <c r="I35" s="137"/>
      <c r="J35" s="138">
        <v>97.567999999999998</v>
      </c>
      <c r="K35" s="130">
        <v>0</v>
      </c>
      <c r="L35" s="130">
        <v>0</v>
      </c>
    </row>
    <row r="36" spans="4:12" ht="16.5" customHeight="1" thickBot="1" x14ac:dyDescent="0.35">
      <c r="D36" s="4"/>
      <c r="E36" s="18"/>
      <c r="F36" s="131"/>
      <c r="G36" s="136"/>
      <c r="H36" s="136"/>
      <c r="I36" s="137"/>
      <c r="J36" s="138"/>
      <c r="K36" s="130"/>
      <c r="L36" s="130"/>
    </row>
    <row r="37" spans="4:12" ht="31.5" customHeight="1" thickBot="1" x14ac:dyDescent="0.35">
      <c r="D37" s="4"/>
      <c r="E37" s="18"/>
      <c r="F37" s="20" t="s">
        <v>11</v>
      </c>
      <c r="G37" s="26"/>
      <c r="H37" s="12"/>
      <c r="I37" s="104">
        <v>300</v>
      </c>
      <c r="J37" s="103">
        <f>J38</f>
        <v>1951.3679999999999</v>
      </c>
      <c r="K37" s="103">
        <f t="shared" ref="K37:L37" si="12">K38</f>
        <v>1235.9000000000001</v>
      </c>
      <c r="L37" s="103">
        <f t="shared" si="12"/>
        <v>1235.9000000000001</v>
      </c>
    </row>
    <row r="38" spans="4:12" ht="29.25" customHeight="1" thickBot="1" x14ac:dyDescent="0.35">
      <c r="D38" s="4"/>
      <c r="E38" s="18"/>
      <c r="F38" s="20" t="s">
        <v>13</v>
      </c>
      <c r="G38" s="12"/>
      <c r="H38" s="12"/>
      <c r="I38" s="104">
        <v>310</v>
      </c>
      <c r="J38" s="103">
        <f>J31+J25</f>
        <v>1951.3679999999999</v>
      </c>
      <c r="K38" s="103">
        <f t="shared" ref="K38:L38" si="13">K31+K25</f>
        <v>1235.9000000000001</v>
      </c>
      <c r="L38" s="103">
        <f t="shared" si="13"/>
        <v>1235.9000000000001</v>
      </c>
    </row>
    <row r="39" spans="4:12" ht="93.75" customHeight="1" thickBot="1" x14ac:dyDescent="0.35">
      <c r="D39" s="4"/>
      <c r="E39" s="18"/>
      <c r="F39" s="27" t="s">
        <v>14</v>
      </c>
      <c r="G39" s="15" t="s">
        <v>107</v>
      </c>
      <c r="H39" s="28"/>
      <c r="I39" s="28"/>
      <c r="J39" s="29">
        <f>J40</f>
        <v>10</v>
      </c>
      <c r="K39" s="29">
        <f t="shared" ref="K39:L42" si="14">K40</f>
        <v>10</v>
      </c>
      <c r="L39" s="29">
        <f t="shared" si="14"/>
        <v>10</v>
      </c>
    </row>
    <row r="40" spans="4:12" ht="45.75" customHeight="1" thickBot="1" x14ac:dyDescent="0.35">
      <c r="D40" s="4"/>
      <c r="E40" s="17"/>
      <c r="F40" s="14" t="s">
        <v>197</v>
      </c>
      <c r="G40" s="15" t="s">
        <v>107</v>
      </c>
      <c r="H40" s="21">
        <v>200</v>
      </c>
      <c r="I40" s="15"/>
      <c r="J40" s="16">
        <f>J41</f>
        <v>10</v>
      </c>
      <c r="K40" s="16">
        <f t="shared" si="14"/>
        <v>10</v>
      </c>
      <c r="L40" s="16">
        <f t="shared" si="14"/>
        <v>10</v>
      </c>
    </row>
    <row r="41" spans="4:12" ht="32.25" thickBot="1" x14ac:dyDescent="0.35">
      <c r="D41" s="4"/>
      <c r="E41" s="30"/>
      <c r="F41" s="14" t="s">
        <v>10</v>
      </c>
      <c r="G41" s="15" t="s">
        <v>107</v>
      </c>
      <c r="H41" s="21">
        <v>240</v>
      </c>
      <c r="I41" s="15"/>
      <c r="J41" s="16">
        <f>J42</f>
        <v>10</v>
      </c>
      <c r="K41" s="16">
        <f t="shared" si="14"/>
        <v>10</v>
      </c>
      <c r="L41" s="16">
        <f t="shared" si="14"/>
        <v>10</v>
      </c>
    </row>
    <row r="42" spans="4:12" ht="21" thickBot="1" x14ac:dyDescent="0.35">
      <c r="D42" s="4"/>
      <c r="E42" s="31"/>
      <c r="F42" s="14" t="s">
        <v>11</v>
      </c>
      <c r="G42" s="15" t="s">
        <v>107</v>
      </c>
      <c r="H42" s="21" t="s">
        <v>115</v>
      </c>
      <c r="I42" s="15" t="s">
        <v>68</v>
      </c>
      <c r="J42" s="16">
        <f>J43</f>
        <v>10</v>
      </c>
      <c r="K42" s="16">
        <f t="shared" si="14"/>
        <v>10</v>
      </c>
      <c r="L42" s="16">
        <f t="shared" si="14"/>
        <v>10</v>
      </c>
    </row>
    <row r="43" spans="4:12" ht="32.25" thickBot="1" x14ac:dyDescent="0.35">
      <c r="D43" s="4"/>
      <c r="E43" s="31"/>
      <c r="F43" s="14" t="s">
        <v>15</v>
      </c>
      <c r="G43" s="15" t="s">
        <v>107</v>
      </c>
      <c r="H43" s="21">
        <v>240</v>
      </c>
      <c r="I43" s="15" t="s">
        <v>69</v>
      </c>
      <c r="J43" s="16">
        <v>10</v>
      </c>
      <c r="K43" s="16">
        <v>10</v>
      </c>
      <c r="L43" s="16">
        <v>10</v>
      </c>
    </row>
    <row r="44" spans="4:12" ht="112.5" customHeight="1" thickBot="1" x14ac:dyDescent="0.35">
      <c r="D44" s="4"/>
      <c r="E44" s="31"/>
      <c r="F44" s="25" t="s">
        <v>186</v>
      </c>
      <c r="G44" s="21" t="s">
        <v>167</v>
      </c>
      <c r="H44" s="21"/>
      <c r="I44" s="15"/>
      <c r="J44" s="16">
        <f>J45</f>
        <v>74</v>
      </c>
      <c r="K44" s="16">
        <v>0</v>
      </c>
      <c r="L44" s="16">
        <v>0</v>
      </c>
    </row>
    <row r="45" spans="4:12" ht="21" thickBot="1" x14ac:dyDescent="0.35">
      <c r="D45" s="4"/>
      <c r="E45" s="31"/>
      <c r="F45" s="14" t="s">
        <v>9</v>
      </c>
      <c r="G45" s="21" t="s">
        <v>167</v>
      </c>
      <c r="H45" s="21" t="s">
        <v>150</v>
      </c>
      <c r="I45" s="15"/>
      <c r="J45" s="16">
        <f>J46</f>
        <v>74</v>
      </c>
      <c r="K45" s="16">
        <v>0</v>
      </c>
      <c r="L45" s="16">
        <v>0</v>
      </c>
    </row>
    <row r="46" spans="4:12" ht="32.25" thickBot="1" x14ac:dyDescent="0.35">
      <c r="D46" s="4"/>
      <c r="E46" s="31"/>
      <c r="F46" s="14" t="s">
        <v>10</v>
      </c>
      <c r="G46" s="21" t="s">
        <v>167</v>
      </c>
      <c r="H46" s="21" t="s">
        <v>151</v>
      </c>
      <c r="I46" s="15"/>
      <c r="J46" s="16">
        <v>74</v>
      </c>
      <c r="K46" s="16">
        <v>0</v>
      </c>
      <c r="L46" s="16">
        <v>0</v>
      </c>
    </row>
    <row r="47" spans="4:12" ht="108" customHeight="1" thickBot="1" x14ac:dyDescent="0.35">
      <c r="D47" s="4"/>
      <c r="E47" s="31"/>
      <c r="F47" s="25" t="s">
        <v>187</v>
      </c>
      <c r="G47" s="21" t="s">
        <v>168</v>
      </c>
      <c r="H47" s="21"/>
      <c r="I47" s="22"/>
      <c r="J47" s="16">
        <f>J48</f>
        <v>25</v>
      </c>
      <c r="K47" s="16">
        <v>0</v>
      </c>
      <c r="L47" s="16">
        <v>0</v>
      </c>
    </row>
    <row r="48" spans="4:12" ht="21" thickBot="1" x14ac:dyDescent="0.35">
      <c r="D48" s="4"/>
      <c r="E48" s="31"/>
      <c r="F48" s="32" t="s">
        <v>36</v>
      </c>
      <c r="G48" s="21" t="s">
        <v>168</v>
      </c>
      <c r="H48" s="21" t="s">
        <v>150</v>
      </c>
      <c r="I48" s="22"/>
      <c r="J48" s="16">
        <f>J49</f>
        <v>25</v>
      </c>
      <c r="K48" s="16">
        <v>0</v>
      </c>
      <c r="L48" s="16">
        <v>0</v>
      </c>
    </row>
    <row r="49" spans="4:12" ht="21" thickBot="1" x14ac:dyDescent="0.35">
      <c r="D49" s="4"/>
      <c r="E49" s="31"/>
      <c r="F49" s="33" t="s">
        <v>37</v>
      </c>
      <c r="G49" s="21" t="s">
        <v>168</v>
      </c>
      <c r="H49" s="21" t="s">
        <v>151</v>
      </c>
      <c r="I49" s="22"/>
      <c r="J49" s="16">
        <v>25</v>
      </c>
      <c r="K49" s="16">
        <v>0</v>
      </c>
      <c r="L49" s="16">
        <v>0</v>
      </c>
    </row>
    <row r="50" spans="4:12" ht="80.25" thickBot="1" x14ac:dyDescent="0.35">
      <c r="D50" s="4"/>
      <c r="E50" s="31"/>
      <c r="F50" s="34" t="s">
        <v>185</v>
      </c>
      <c r="G50" s="35" t="s">
        <v>169</v>
      </c>
      <c r="H50" s="36"/>
      <c r="I50" s="37"/>
      <c r="J50" s="38">
        <f>J51</f>
        <v>3864.6</v>
      </c>
      <c r="K50" s="38">
        <f t="shared" ref="K50:L51" si="15">K51</f>
        <v>0</v>
      </c>
      <c r="L50" s="38">
        <f t="shared" si="15"/>
        <v>0</v>
      </c>
    </row>
    <row r="51" spans="4:12" ht="21" thickBot="1" x14ac:dyDescent="0.35">
      <c r="D51" s="4"/>
      <c r="E51" s="31"/>
      <c r="F51" s="32" t="s">
        <v>36</v>
      </c>
      <c r="G51" s="35" t="s">
        <v>169</v>
      </c>
      <c r="H51" s="35">
        <v>500</v>
      </c>
      <c r="I51" s="36"/>
      <c r="J51" s="38">
        <f>J52</f>
        <v>3864.6</v>
      </c>
      <c r="K51" s="38">
        <f t="shared" si="15"/>
        <v>0</v>
      </c>
      <c r="L51" s="38">
        <f t="shared" si="15"/>
        <v>0</v>
      </c>
    </row>
    <row r="52" spans="4:12" ht="21" thickBot="1" x14ac:dyDescent="0.35">
      <c r="D52" s="4"/>
      <c r="E52" s="31"/>
      <c r="F52" s="33" t="s">
        <v>37</v>
      </c>
      <c r="G52" s="35" t="s">
        <v>169</v>
      </c>
      <c r="H52" s="35">
        <v>540</v>
      </c>
      <c r="I52" s="36"/>
      <c r="J52" s="38">
        <v>3864.6</v>
      </c>
      <c r="K52" s="38">
        <v>0</v>
      </c>
      <c r="L52" s="38">
        <v>0</v>
      </c>
    </row>
    <row r="53" spans="4:12" ht="95.25" thickBot="1" x14ac:dyDescent="0.35">
      <c r="D53" s="4"/>
      <c r="E53" s="31"/>
      <c r="F53" s="32" t="s">
        <v>165</v>
      </c>
      <c r="G53" s="35" t="s">
        <v>169</v>
      </c>
      <c r="H53" s="37"/>
      <c r="I53" s="36"/>
      <c r="J53" s="38">
        <f>J54</f>
        <v>4.2839999999999998</v>
      </c>
      <c r="K53" s="38">
        <f t="shared" ref="K53:L53" si="16">K55</f>
        <v>0</v>
      </c>
      <c r="L53" s="38">
        <f t="shared" si="16"/>
        <v>0</v>
      </c>
    </row>
    <row r="54" spans="4:12" ht="21" thickBot="1" x14ac:dyDescent="0.35">
      <c r="D54" s="4"/>
      <c r="E54" s="31"/>
      <c r="F54" s="32" t="s">
        <v>36</v>
      </c>
      <c r="G54" s="35" t="s">
        <v>169</v>
      </c>
      <c r="H54" s="35">
        <v>500</v>
      </c>
      <c r="I54" s="36"/>
      <c r="J54" s="38">
        <f>J55</f>
        <v>4.2839999999999998</v>
      </c>
      <c r="K54" s="38">
        <f t="shared" ref="K54:L54" si="17">K55</f>
        <v>0</v>
      </c>
      <c r="L54" s="38">
        <f t="shared" si="17"/>
        <v>0</v>
      </c>
    </row>
    <row r="55" spans="4:12" ht="21" thickBot="1" x14ac:dyDescent="0.35">
      <c r="D55" s="4"/>
      <c r="E55" s="31"/>
      <c r="F55" s="33" t="s">
        <v>37</v>
      </c>
      <c r="G55" s="35" t="s">
        <v>169</v>
      </c>
      <c r="H55" s="35">
        <v>540</v>
      </c>
      <c r="I55" s="36"/>
      <c r="J55" s="38">
        <v>4.2839999999999998</v>
      </c>
      <c r="K55" s="38">
        <v>0</v>
      </c>
      <c r="L55" s="38">
        <v>0</v>
      </c>
    </row>
    <row r="56" spans="4:12" ht="79.5" thickBot="1" x14ac:dyDescent="0.35">
      <c r="D56" s="4"/>
      <c r="E56" s="31"/>
      <c r="F56" s="25" t="s">
        <v>183</v>
      </c>
      <c r="G56" s="35" t="s">
        <v>171</v>
      </c>
      <c r="H56" s="15"/>
      <c r="I56" s="15"/>
      <c r="J56" s="38">
        <f>J57</f>
        <v>832.7</v>
      </c>
      <c r="K56" s="38">
        <f t="shared" ref="K56:L57" si="18">K57</f>
        <v>0</v>
      </c>
      <c r="L56" s="38">
        <f t="shared" si="18"/>
        <v>0</v>
      </c>
    </row>
    <row r="57" spans="4:12" ht="21" thickBot="1" x14ac:dyDescent="0.35">
      <c r="D57" s="4"/>
      <c r="E57" s="31"/>
      <c r="F57" s="32" t="s">
        <v>9</v>
      </c>
      <c r="G57" s="35" t="s">
        <v>171</v>
      </c>
      <c r="H57" s="15" t="s">
        <v>114</v>
      </c>
      <c r="I57" s="15"/>
      <c r="J57" s="38">
        <f>J58</f>
        <v>832.7</v>
      </c>
      <c r="K57" s="38">
        <f t="shared" si="18"/>
        <v>0</v>
      </c>
      <c r="L57" s="38">
        <f t="shared" si="18"/>
        <v>0</v>
      </c>
    </row>
    <row r="58" spans="4:12" ht="32.25" thickBot="1" x14ac:dyDescent="0.35">
      <c r="D58" s="4"/>
      <c r="E58" s="31"/>
      <c r="F58" s="32" t="s">
        <v>10</v>
      </c>
      <c r="G58" s="35" t="s">
        <v>171</v>
      </c>
      <c r="H58" s="15" t="s">
        <v>115</v>
      </c>
      <c r="I58" s="15"/>
      <c r="J58" s="38">
        <f>J59</f>
        <v>832.7</v>
      </c>
      <c r="K58" s="38">
        <v>0</v>
      </c>
      <c r="L58" s="38">
        <v>0</v>
      </c>
    </row>
    <row r="59" spans="4:12" ht="21" thickBot="1" x14ac:dyDescent="0.35">
      <c r="D59" s="4"/>
      <c r="E59" s="31"/>
      <c r="F59" s="118" t="s">
        <v>18</v>
      </c>
      <c r="G59" s="35" t="s">
        <v>171</v>
      </c>
      <c r="H59" s="37" t="s">
        <v>115</v>
      </c>
      <c r="I59" s="117" t="s">
        <v>70</v>
      </c>
      <c r="J59" s="38">
        <f>J60</f>
        <v>832.7</v>
      </c>
      <c r="K59" s="38">
        <f t="shared" ref="K59:L59" si="19">K60</f>
        <v>0</v>
      </c>
      <c r="L59" s="38">
        <f t="shared" si="19"/>
        <v>0</v>
      </c>
    </row>
    <row r="60" spans="4:12" ht="21" thickBot="1" x14ac:dyDescent="0.35">
      <c r="D60" s="4"/>
      <c r="E60" s="31"/>
      <c r="F60" s="118" t="s">
        <v>19</v>
      </c>
      <c r="G60" s="35" t="s">
        <v>171</v>
      </c>
      <c r="H60" s="37" t="s">
        <v>115</v>
      </c>
      <c r="I60" s="117" t="s">
        <v>71</v>
      </c>
      <c r="J60" s="38">
        <v>832.7</v>
      </c>
      <c r="K60" s="38">
        <f>K56</f>
        <v>0</v>
      </c>
      <c r="L60" s="38">
        <f>L56</f>
        <v>0</v>
      </c>
    </row>
    <row r="61" spans="4:12" ht="79.5" thickBot="1" x14ac:dyDescent="0.35">
      <c r="D61" s="4"/>
      <c r="E61" s="31"/>
      <c r="F61" s="25" t="s">
        <v>184</v>
      </c>
      <c r="G61" s="35" t="s">
        <v>159</v>
      </c>
      <c r="H61" s="36"/>
      <c r="I61" s="37"/>
      <c r="J61" s="38">
        <f>J62</f>
        <v>1097.17</v>
      </c>
      <c r="K61" s="38">
        <f t="shared" ref="K61:L62" si="20">K62</f>
        <v>1030.8</v>
      </c>
      <c r="L61" s="38">
        <f t="shared" si="20"/>
        <v>1030.8</v>
      </c>
    </row>
    <row r="62" spans="4:12" ht="21" thickBot="1" x14ac:dyDescent="0.35">
      <c r="D62" s="4"/>
      <c r="E62" s="31"/>
      <c r="F62" s="14" t="s">
        <v>197</v>
      </c>
      <c r="G62" s="35" t="s">
        <v>159</v>
      </c>
      <c r="H62" s="37" t="s">
        <v>114</v>
      </c>
      <c r="I62" s="36"/>
      <c r="J62" s="38">
        <f>J63</f>
        <v>1097.17</v>
      </c>
      <c r="K62" s="38">
        <f t="shared" si="20"/>
        <v>1030.8</v>
      </c>
      <c r="L62" s="38">
        <f t="shared" si="20"/>
        <v>1030.8</v>
      </c>
    </row>
    <row r="63" spans="4:12" ht="32.25" thickBot="1" x14ac:dyDescent="0.35">
      <c r="D63" s="4"/>
      <c r="E63" s="31"/>
      <c r="F63" s="32" t="s">
        <v>10</v>
      </c>
      <c r="G63" s="35" t="s">
        <v>159</v>
      </c>
      <c r="H63" s="37" t="s">
        <v>115</v>
      </c>
      <c r="I63" s="36"/>
      <c r="J63" s="38">
        <f>J64</f>
        <v>1097.17</v>
      </c>
      <c r="K63" s="38">
        <v>1030.8</v>
      </c>
      <c r="L63" s="38">
        <v>1030.8</v>
      </c>
    </row>
    <row r="64" spans="4:12" ht="21" thickBot="1" x14ac:dyDescent="0.35">
      <c r="D64" s="4"/>
      <c r="E64" s="31"/>
      <c r="F64" s="14" t="s">
        <v>18</v>
      </c>
      <c r="G64" s="35" t="s">
        <v>159</v>
      </c>
      <c r="H64" s="37" t="s">
        <v>115</v>
      </c>
      <c r="I64" s="15" t="s">
        <v>70</v>
      </c>
      <c r="J64" s="38">
        <f>J65</f>
        <v>1097.17</v>
      </c>
      <c r="K64" s="38">
        <f t="shared" ref="K64:L64" si="21">K65</f>
        <v>1030.8</v>
      </c>
      <c r="L64" s="38">
        <f t="shared" si="21"/>
        <v>1030.8</v>
      </c>
    </row>
    <row r="65" spans="4:13" ht="21" thickBot="1" x14ac:dyDescent="0.35">
      <c r="D65" s="4"/>
      <c r="E65" s="31"/>
      <c r="F65" s="14" t="s">
        <v>19</v>
      </c>
      <c r="G65" s="35" t="s">
        <v>159</v>
      </c>
      <c r="H65" s="37" t="s">
        <v>115</v>
      </c>
      <c r="I65" s="15" t="s">
        <v>71</v>
      </c>
      <c r="J65" s="38">
        <v>1097.17</v>
      </c>
      <c r="K65" s="38">
        <f>K61</f>
        <v>1030.8</v>
      </c>
      <c r="L65" s="38">
        <f>L61</f>
        <v>1030.8</v>
      </c>
    </row>
    <row r="66" spans="4:13" ht="90.75" customHeight="1" thickBot="1" x14ac:dyDescent="0.35">
      <c r="D66" s="4"/>
      <c r="E66" s="18"/>
      <c r="F66" s="14" t="s">
        <v>16</v>
      </c>
      <c r="G66" s="15" t="s">
        <v>106</v>
      </c>
      <c r="H66" s="15"/>
      <c r="I66" s="15"/>
      <c r="J66" s="16">
        <f>J67</f>
        <v>12296.716</v>
      </c>
      <c r="K66" s="16">
        <f t="shared" ref="K66:L66" si="22">K67</f>
        <v>11173.949000000001</v>
      </c>
      <c r="L66" s="16">
        <f t="shared" si="22"/>
        <v>9745.0159999999996</v>
      </c>
      <c r="M66" s="2"/>
    </row>
    <row r="67" spans="4:13" ht="21" thickBot="1" x14ac:dyDescent="0.35">
      <c r="D67" s="4"/>
      <c r="E67" s="30"/>
      <c r="F67" s="14" t="s">
        <v>197</v>
      </c>
      <c r="G67" s="15" t="s">
        <v>106</v>
      </c>
      <c r="H67" s="15">
        <v>200</v>
      </c>
      <c r="I67" s="15"/>
      <c r="J67" s="16">
        <f>J68</f>
        <v>12296.716</v>
      </c>
      <c r="K67" s="16">
        <f>K68</f>
        <v>11173.949000000001</v>
      </c>
      <c r="L67" s="16">
        <f>L68</f>
        <v>9745.0159999999996</v>
      </c>
    </row>
    <row r="68" spans="4:13" ht="32.25" thickBot="1" x14ac:dyDescent="0.35">
      <c r="D68" s="4"/>
      <c r="E68" s="39"/>
      <c r="F68" s="14" t="s">
        <v>10</v>
      </c>
      <c r="G68" s="15" t="s">
        <v>106</v>
      </c>
      <c r="H68" s="15">
        <v>240</v>
      </c>
      <c r="I68" s="15"/>
      <c r="J68" s="16">
        <f>J69</f>
        <v>12296.716</v>
      </c>
      <c r="K68" s="16">
        <v>11173.949000000001</v>
      </c>
      <c r="L68" s="16">
        <v>9745.0159999999996</v>
      </c>
    </row>
    <row r="69" spans="4:13" ht="21" thickBot="1" x14ac:dyDescent="0.35">
      <c r="D69" s="4"/>
      <c r="E69" s="39"/>
      <c r="F69" s="14" t="s">
        <v>18</v>
      </c>
      <c r="G69" s="15" t="s">
        <v>106</v>
      </c>
      <c r="H69" s="37" t="s">
        <v>115</v>
      </c>
      <c r="I69" s="15" t="s">
        <v>70</v>
      </c>
      <c r="J69" s="16">
        <f>J70</f>
        <v>12296.716</v>
      </c>
      <c r="K69" s="16">
        <f t="shared" ref="K69:L69" si="23">K70</f>
        <v>11173.949000000001</v>
      </c>
      <c r="L69" s="16">
        <f t="shared" si="23"/>
        <v>9745.0159999999996</v>
      </c>
    </row>
    <row r="70" spans="4:13" ht="21" thickBot="1" x14ac:dyDescent="0.35">
      <c r="D70" s="4"/>
      <c r="E70" s="39"/>
      <c r="F70" s="14" t="s">
        <v>19</v>
      </c>
      <c r="G70" s="15" t="s">
        <v>106</v>
      </c>
      <c r="H70" s="37" t="s">
        <v>115</v>
      </c>
      <c r="I70" s="15" t="s">
        <v>71</v>
      </c>
      <c r="J70" s="16">
        <v>12296.716</v>
      </c>
      <c r="K70" s="16">
        <f t="shared" ref="K70:L70" si="24">K66</f>
        <v>11173.949000000001</v>
      </c>
      <c r="L70" s="16">
        <f t="shared" si="24"/>
        <v>9745.0159999999996</v>
      </c>
    </row>
    <row r="71" spans="4:13" ht="100.5" customHeight="1" thickBot="1" x14ac:dyDescent="0.35">
      <c r="D71" s="4"/>
      <c r="E71" s="18"/>
      <c r="F71" s="14" t="s">
        <v>17</v>
      </c>
      <c r="G71" s="15" t="s">
        <v>105</v>
      </c>
      <c r="H71" s="15"/>
      <c r="I71" s="15"/>
      <c r="J71" s="16">
        <f>J72</f>
        <v>1800</v>
      </c>
      <c r="K71" s="16">
        <f t="shared" ref="K71:L71" si="25">K72</f>
        <v>2000</v>
      </c>
      <c r="L71" s="16">
        <f t="shared" si="25"/>
        <v>1800</v>
      </c>
    </row>
    <row r="72" spans="4:13" ht="21" thickBot="1" x14ac:dyDescent="0.35">
      <c r="D72" s="4"/>
      <c r="E72" s="18"/>
      <c r="F72" s="14" t="s">
        <v>9</v>
      </c>
      <c r="G72" s="15" t="s">
        <v>105</v>
      </c>
      <c r="H72" s="15">
        <v>200</v>
      </c>
      <c r="I72" s="15"/>
      <c r="J72" s="16">
        <f>J73</f>
        <v>1800</v>
      </c>
      <c r="K72" s="16">
        <f>K73</f>
        <v>2000</v>
      </c>
      <c r="L72" s="16">
        <f>L73</f>
        <v>1800</v>
      </c>
    </row>
    <row r="73" spans="4:13" ht="32.25" thickBot="1" x14ac:dyDescent="0.35">
      <c r="D73" s="4"/>
      <c r="E73" s="18"/>
      <c r="F73" s="14" t="s">
        <v>10</v>
      </c>
      <c r="G73" s="15" t="s">
        <v>105</v>
      </c>
      <c r="H73" s="15">
        <v>240</v>
      </c>
      <c r="I73" s="15"/>
      <c r="J73" s="16">
        <v>1800</v>
      </c>
      <c r="K73" s="16">
        <v>2000</v>
      </c>
      <c r="L73" s="16">
        <v>1800</v>
      </c>
    </row>
    <row r="74" spans="4:13" ht="21" thickBot="1" x14ac:dyDescent="0.35">
      <c r="D74" s="4"/>
      <c r="E74" s="19"/>
      <c r="F74" s="14" t="s">
        <v>18</v>
      </c>
      <c r="G74" s="15" t="s">
        <v>105</v>
      </c>
      <c r="H74" s="15" t="s">
        <v>115</v>
      </c>
      <c r="I74" s="15" t="s">
        <v>70</v>
      </c>
      <c r="J74" s="16">
        <f>J75</f>
        <v>1800</v>
      </c>
      <c r="K74" s="16">
        <f t="shared" ref="K74:L74" si="26">K75</f>
        <v>2000</v>
      </c>
      <c r="L74" s="16">
        <f t="shared" si="26"/>
        <v>1800</v>
      </c>
    </row>
    <row r="75" spans="4:13" ht="21" thickBot="1" x14ac:dyDescent="0.35">
      <c r="D75" s="4"/>
      <c r="E75" s="19"/>
      <c r="F75" s="14" t="s">
        <v>19</v>
      </c>
      <c r="G75" s="15" t="s">
        <v>105</v>
      </c>
      <c r="H75" s="15">
        <v>240</v>
      </c>
      <c r="I75" s="15" t="s">
        <v>71</v>
      </c>
      <c r="J75" s="16">
        <f>J71</f>
        <v>1800</v>
      </c>
      <c r="K75" s="16">
        <f t="shared" ref="K75:L75" si="27">K71</f>
        <v>2000</v>
      </c>
      <c r="L75" s="16">
        <f t="shared" si="27"/>
        <v>1800</v>
      </c>
    </row>
    <row r="76" spans="4:13" ht="31.5" customHeight="1" x14ac:dyDescent="0.3">
      <c r="D76" s="4"/>
      <c r="E76" s="169"/>
      <c r="F76" s="131" t="s">
        <v>20</v>
      </c>
      <c r="G76" s="134" t="s">
        <v>104</v>
      </c>
      <c r="H76" s="134"/>
      <c r="I76" s="134"/>
      <c r="J76" s="130">
        <f>J78+J83+J94+J96+J104+J118+J129+J134+J123+J126+J88+J91+J115</f>
        <v>51897.845999999998</v>
      </c>
      <c r="K76" s="130">
        <f>K81+K86+K107+K121+K102+K132+K137</f>
        <v>19800</v>
      </c>
      <c r="L76" s="130">
        <f>L81+L86+L107+L121+L102+L132+L137</f>
        <v>17800</v>
      </c>
    </row>
    <row r="77" spans="4:13" ht="15.75" customHeight="1" thickBot="1" x14ac:dyDescent="0.35">
      <c r="D77" s="4"/>
      <c r="E77" s="170"/>
      <c r="F77" s="131"/>
      <c r="G77" s="134"/>
      <c r="H77" s="134"/>
      <c r="I77" s="134"/>
      <c r="J77" s="130"/>
      <c r="K77" s="130"/>
      <c r="L77" s="130"/>
    </row>
    <row r="78" spans="4:13" ht="92.25" customHeight="1" thickBot="1" x14ac:dyDescent="0.35">
      <c r="D78" s="4"/>
      <c r="E78" s="18"/>
      <c r="F78" s="14" t="s">
        <v>21</v>
      </c>
      <c r="G78" s="15" t="s">
        <v>103</v>
      </c>
      <c r="H78" s="15"/>
      <c r="I78" s="15"/>
      <c r="J78" s="103">
        <f t="shared" ref="J78:L79" si="28">J79</f>
        <v>700</v>
      </c>
      <c r="K78" s="16">
        <f t="shared" si="28"/>
        <v>400</v>
      </c>
      <c r="L78" s="16">
        <f t="shared" si="28"/>
        <v>400</v>
      </c>
    </row>
    <row r="79" spans="4:13" ht="21" thickBot="1" x14ac:dyDescent="0.35">
      <c r="D79" s="4"/>
      <c r="E79" s="18"/>
      <c r="F79" s="14" t="s">
        <v>197</v>
      </c>
      <c r="G79" s="15" t="s">
        <v>103</v>
      </c>
      <c r="H79" s="15">
        <v>200</v>
      </c>
      <c r="I79" s="15"/>
      <c r="J79" s="16">
        <f>J80</f>
        <v>700</v>
      </c>
      <c r="K79" s="16">
        <f t="shared" si="28"/>
        <v>400</v>
      </c>
      <c r="L79" s="16">
        <f t="shared" si="28"/>
        <v>400</v>
      </c>
    </row>
    <row r="80" spans="4:13" ht="32.25" thickBot="1" x14ac:dyDescent="0.35">
      <c r="D80" s="4"/>
      <c r="E80" s="18"/>
      <c r="F80" s="14" t="s">
        <v>10</v>
      </c>
      <c r="G80" s="15" t="s">
        <v>103</v>
      </c>
      <c r="H80" s="15">
        <v>240</v>
      </c>
      <c r="I80" s="15"/>
      <c r="J80" s="16">
        <v>700</v>
      </c>
      <c r="K80" s="16">
        <v>400</v>
      </c>
      <c r="L80" s="16">
        <v>400</v>
      </c>
    </row>
    <row r="81" spans="4:12" ht="21" thickBot="1" x14ac:dyDescent="0.35">
      <c r="D81" s="4"/>
      <c r="E81" s="19"/>
      <c r="F81" s="14" t="s">
        <v>18</v>
      </c>
      <c r="G81" s="15" t="s">
        <v>103</v>
      </c>
      <c r="H81" s="15" t="s">
        <v>115</v>
      </c>
      <c r="I81" s="15" t="s">
        <v>72</v>
      </c>
      <c r="J81" s="16">
        <f>J82</f>
        <v>700</v>
      </c>
      <c r="K81" s="16">
        <f t="shared" ref="K81:L81" si="29">K82</f>
        <v>400</v>
      </c>
      <c r="L81" s="16">
        <f t="shared" si="29"/>
        <v>400</v>
      </c>
    </row>
    <row r="82" spans="4:12" ht="21" thickBot="1" x14ac:dyDescent="0.35">
      <c r="D82" s="4"/>
      <c r="E82" s="19"/>
      <c r="F82" s="14" t="s">
        <v>22</v>
      </c>
      <c r="G82" s="15" t="s">
        <v>103</v>
      </c>
      <c r="H82" s="15">
        <v>240</v>
      </c>
      <c r="I82" s="15" t="s">
        <v>73</v>
      </c>
      <c r="J82" s="16">
        <f>J78</f>
        <v>700</v>
      </c>
      <c r="K82" s="16">
        <f>K78</f>
        <v>400</v>
      </c>
      <c r="L82" s="16">
        <f>L78</f>
        <v>400</v>
      </c>
    </row>
    <row r="83" spans="4:12" ht="97.5" customHeight="1" thickBot="1" x14ac:dyDescent="0.35">
      <c r="D83" s="4"/>
      <c r="E83" s="18"/>
      <c r="F83" s="14" t="s">
        <v>23</v>
      </c>
      <c r="G83" s="15" t="s">
        <v>102</v>
      </c>
      <c r="H83" s="15"/>
      <c r="I83" s="15"/>
      <c r="J83" s="16">
        <f>J84</f>
        <v>350</v>
      </c>
      <c r="K83" s="16">
        <f t="shared" ref="K83:L84" si="30">K84</f>
        <v>400</v>
      </c>
      <c r="L83" s="16">
        <f t="shared" si="30"/>
        <v>400</v>
      </c>
    </row>
    <row r="84" spans="4:12" ht="21" thickBot="1" x14ac:dyDescent="0.35">
      <c r="D84" s="4"/>
      <c r="E84" s="18"/>
      <c r="F84" s="14" t="s">
        <v>197</v>
      </c>
      <c r="G84" s="15" t="s">
        <v>102</v>
      </c>
      <c r="H84" s="15">
        <v>200</v>
      </c>
      <c r="I84" s="15"/>
      <c r="J84" s="16">
        <f>J85</f>
        <v>350</v>
      </c>
      <c r="K84" s="16">
        <f t="shared" si="30"/>
        <v>400</v>
      </c>
      <c r="L84" s="16">
        <f t="shared" si="30"/>
        <v>400</v>
      </c>
    </row>
    <row r="85" spans="4:12" ht="32.25" thickBot="1" x14ac:dyDescent="0.35">
      <c r="D85" s="4"/>
      <c r="E85" s="18"/>
      <c r="F85" s="14" t="s">
        <v>10</v>
      </c>
      <c r="G85" s="15" t="s">
        <v>102</v>
      </c>
      <c r="H85" s="15">
        <v>240</v>
      </c>
      <c r="I85" s="15"/>
      <c r="J85" s="16">
        <v>350</v>
      </c>
      <c r="K85" s="16">
        <v>400</v>
      </c>
      <c r="L85" s="16">
        <v>400</v>
      </c>
    </row>
    <row r="86" spans="4:12" ht="21" thickBot="1" x14ac:dyDescent="0.35">
      <c r="D86" s="4"/>
      <c r="E86" s="19"/>
      <c r="F86" s="14" t="s">
        <v>18</v>
      </c>
      <c r="G86" s="15" t="s">
        <v>102</v>
      </c>
      <c r="H86" s="15" t="s">
        <v>115</v>
      </c>
      <c r="I86" s="15" t="s">
        <v>70</v>
      </c>
      <c r="J86" s="16">
        <f>J87</f>
        <v>350</v>
      </c>
      <c r="K86" s="16">
        <f t="shared" ref="K86:L86" si="31">K87</f>
        <v>400</v>
      </c>
      <c r="L86" s="16">
        <f t="shared" si="31"/>
        <v>400</v>
      </c>
    </row>
    <row r="87" spans="4:12" ht="21" thickBot="1" x14ac:dyDescent="0.35">
      <c r="D87" s="4"/>
      <c r="E87" s="19"/>
      <c r="F87" s="14" t="s">
        <v>24</v>
      </c>
      <c r="G87" s="15" t="s">
        <v>102</v>
      </c>
      <c r="H87" s="15">
        <v>240</v>
      </c>
      <c r="I87" s="15" t="s">
        <v>74</v>
      </c>
      <c r="J87" s="16">
        <f>J83</f>
        <v>350</v>
      </c>
      <c r="K87" s="16">
        <f t="shared" ref="K87:L87" si="32">K83</f>
        <v>400</v>
      </c>
      <c r="L87" s="16">
        <f t="shared" si="32"/>
        <v>400</v>
      </c>
    </row>
    <row r="88" spans="4:12" ht="142.5" thickBot="1" x14ac:dyDescent="0.35">
      <c r="D88" s="4"/>
      <c r="E88" s="19"/>
      <c r="F88" s="127" t="s">
        <v>233</v>
      </c>
      <c r="G88" s="35" t="s">
        <v>164</v>
      </c>
      <c r="H88" s="15"/>
      <c r="I88" s="22"/>
      <c r="J88" s="38">
        <f>J89</f>
        <v>18103.900000000001</v>
      </c>
      <c r="K88" s="38">
        <f>K94</f>
        <v>0</v>
      </c>
      <c r="L88" s="38">
        <f>L94</f>
        <v>0</v>
      </c>
    </row>
    <row r="89" spans="4:12" ht="21" thickBot="1" x14ac:dyDescent="0.35">
      <c r="D89" s="4"/>
      <c r="E89" s="19"/>
      <c r="F89" s="40" t="s">
        <v>37</v>
      </c>
      <c r="G89" s="35" t="s">
        <v>164</v>
      </c>
      <c r="H89" s="15" t="s">
        <v>150</v>
      </c>
      <c r="I89" s="117" t="s">
        <v>75</v>
      </c>
      <c r="J89" s="38">
        <f>J90</f>
        <v>18103.900000000001</v>
      </c>
      <c r="K89" s="38">
        <f t="shared" ref="K89:L89" si="33">K90</f>
        <v>0</v>
      </c>
      <c r="L89" s="38">
        <f t="shared" si="33"/>
        <v>0</v>
      </c>
    </row>
    <row r="90" spans="4:12" ht="32.25" thickBot="1" x14ac:dyDescent="0.35">
      <c r="D90" s="4"/>
      <c r="E90" s="19"/>
      <c r="F90" s="32" t="s">
        <v>10</v>
      </c>
      <c r="G90" s="35" t="s">
        <v>164</v>
      </c>
      <c r="H90" s="15" t="s">
        <v>151</v>
      </c>
      <c r="I90" s="117" t="s">
        <v>76</v>
      </c>
      <c r="J90" s="38">
        <v>18103.900000000001</v>
      </c>
      <c r="K90" s="38">
        <v>0</v>
      </c>
      <c r="L90" s="38">
        <v>0</v>
      </c>
    </row>
    <row r="91" spans="4:12" ht="79.5" thickBot="1" x14ac:dyDescent="0.35">
      <c r="D91" s="4"/>
      <c r="E91" s="19"/>
      <c r="F91" s="41" t="s">
        <v>182</v>
      </c>
      <c r="G91" s="35" t="s">
        <v>234</v>
      </c>
      <c r="H91" s="15"/>
      <c r="I91" s="22"/>
      <c r="J91" s="38">
        <f>J92</f>
        <v>152.92599999999999</v>
      </c>
      <c r="K91" s="38">
        <v>0</v>
      </c>
      <c r="L91" s="38">
        <v>0</v>
      </c>
    </row>
    <row r="92" spans="4:12" ht="21" thickBot="1" x14ac:dyDescent="0.35">
      <c r="D92" s="4"/>
      <c r="E92" s="19"/>
      <c r="F92" s="40" t="s">
        <v>37</v>
      </c>
      <c r="G92" s="35" t="s">
        <v>234</v>
      </c>
      <c r="H92" s="15" t="s">
        <v>150</v>
      </c>
      <c r="I92" s="117" t="s">
        <v>75</v>
      </c>
      <c r="J92" s="38">
        <f>J93</f>
        <v>152.92599999999999</v>
      </c>
      <c r="K92" s="38">
        <f t="shared" ref="K92:L92" si="34">K93</f>
        <v>0</v>
      </c>
      <c r="L92" s="38">
        <f t="shared" si="34"/>
        <v>0</v>
      </c>
    </row>
    <row r="93" spans="4:12" ht="32.25" thickBot="1" x14ac:dyDescent="0.35">
      <c r="D93" s="4"/>
      <c r="E93" s="19"/>
      <c r="F93" s="40" t="s">
        <v>10</v>
      </c>
      <c r="G93" s="35" t="s">
        <v>234</v>
      </c>
      <c r="H93" s="15" t="s">
        <v>151</v>
      </c>
      <c r="I93" s="117" t="s">
        <v>76</v>
      </c>
      <c r="J93" s="38">
        <v>152.92599999999999</v>
      </c>
      <c r="K93" s="38">
        <v>0</v>
      </c>
      <c r="L93" s="38">
        <v>0</v>
      </c>
    </row>
    <row r="94" spans="4:12" ht="111" thickBot="1" x14ac:dyDescent="0.35">
      <c r="D94" s="4"/>
      <c r="E94" s="19"/>
      <c r="F94" s="42" t="s">
        <v>181</v>
      </c>
      <c r="G94" s="35" t="s">
        <v>164</v>
      </c>
      <c r="H94" s="15" t="s">
        <v>150</v>
      </c>
      <c r="I94" s="22"/>
      <c r="J94" s="38">
        <f>J95</f>
        <v>220.02</v>
      </c>
      <c r="K94" s="38">
        <v>0</v>
      </c>
      <c r="L94" s="38">
        <v>0</v>
      </c>
    </row>
    <row r="95" spans="4:12" ht="32.25" thickBot="1" x14ac:dyDescent="0.35">
      <c r="D95" s="4"/>
      <c r="E95" s="19"/>
      <c r="F95" s="43" t="s">
        <v>10</v>
      </c>
      <c r="G95" s="35" t="s">
        <v>164</v>
      </c>
      <c r="H95" s="15" t="s">
        <v>151</v>
      </c>
      <c r="I95" s="22"/>
      <c r="J95" s="38">
        <v>220.02</v>
      </c>
      <c r="K95" s="38">
        <v>0</v>
      </c>
      <c r="L95" s="38">
        <v>0</v>
      </c>
    </row>
    <row r="96" spans="4:12" ht="79.5" thickBot="1" x14ac:dyDescent="0.35">
      <c r="D96" s="4"/>
      <c r="E96" s="19"/>
      <c r="F96" s="14" t="s">
        <v>25</v>
      </c>
      <c r="G96" s="15" t="s">
        <v>101</v>
      </c>
      <c r="H96" s="15"/>
      <c r="I96" s="15"/>
      <c r="J96" s="16">
        <f>J97</f>
        <v>4571.0600000000004</v>
      </c>
      <c r="K96" s="16">
        <f t="shared" ref="K96:L97" si="35">K97</f>
        <v>3500</v>
      </c>
      <c r="L96" s="16">
        <f t="shared" si="35"/>
        <v>3500</v>
      </c>
    </row>
    <row r="97" spans="4:12" ht="21" thickBot="1" x14ac:dyDescent="0.35">
      <c r="D97" s="4"/>
      <c r="E97" s="19"/>
      <c r="F97" s="14" t="s">
        <v>9</v>
      </c>
      <c r="G97" s="15" t="s">
        <v>101</v>
      </c>
      <c r="H97" s="15" t="s">
        <v>114</v>
      </c>
      <c r="I97" s="15"/>
      <c r="J97" s="16">
        <f>J98</f>
        <v>4571.0600000000004</v>
      </c>
      <c r="K97" s="16">
        <f t="shared" si="35"/>
        <v>3500</v>
      </c>
      <c r="L97" s="16">
        <f t="shared" si="35"/>
        <v>3500</v>
      </c>
    </row>
    <row r="98" spans="4:12" ht="32.25" thickBot="1" x14ac:dyDescent="0.35">
      <c r="D98" s="4"/>
      <c r="E98" s="19"/>
      <c r="F98" s="14" t="s">
        <v>10</v>
      </c>
      <c r="G98" s="15" t="s">
        <v>101</v>
      </c>
      <c r="H98" s="15" t="s">
        <v>115</v>
      </c>
      <c r="I98" s="15"/>
      <c r="J98" s="16">
        <f>J102</f>
        <v>4571.0600000000004</v>
      </c>
      <c r="K98" s="16">
        <v>3500</v>
      </c>
      <c r="L98" s="16">
        <v>3500</v>
      </c>
    </row>
    <row r="99" spans="4:12" ht="48" hidden="1" thickBot="1" x14ac:dyDescent="0.35">
      <c r="D99" s="4"/>
      <c r="E99" s="19"/>
      <c r="F99" s="32" t="s">
        <v>166</v>
      </c>
      <c r="G99" s="15" t="s">
        <v>154</v>
      </c>
      <c r="H99" s="15"/>
      <c r="I99" s="22"/>
      <c r="J99" s="38"/>
      <c r="K99" s="38">
        <f t="shared" ref="K99:L100" si="36">K100</f>
        <v>0</v>
      </c>
      <c r="L99" s="38">
        <f t="shared" si="36"/>
        <v>0</v>
      </c>
    </row>
    <row r="100" spans="4:12" ht="21" hidden="1" thickBot="1" x14ac:dyDescent="0.35">
      <c r="D100" s="4"/>
      <c r="E100" s="19"/>
      <c r="F100" s="14" t="s">
        <v>9</v>
      </c>
      <c r="G100" s="15" t="s">
        <v>154</v>
      </c>
      <c r="H100" s="15" t="s">
        <v>160</v>
      </c>
      <c r="I100" s="22"/>
      <c r="J100" s="38"/>
      <c r="K100" s="38">
        <f t="shared" si="36"/>
        <v>0</v>
      </c>
      <c r="L100" s="38">
        <f t="shared" si="36"/>
        <v>0</v>
      </c>
    </row>
    <row r="101" spans="4:12" ht="32.25" hidden="1" thickBot="1" x14ac:dyDescent="0.35">
      <c r="D101" s="4"/>
      <c r="E101" s="19"/>
      <c r="F101" s="14" t="s">
        <v>10</v>
      </c>
      <c r="G101" s="15" t="s">
        <v>154</v>
      </c>
      <c r="H101" s="15" t="s">
        <v>161</v>
      </c>
      <c r="I101" s="22"/>
      <c r="J101" s="38"/>
      <c r="K101" s="38">
        <v>0</v>
      </c>
      <c r="L101" s="38">
        <v>0</v>
      </c>
    </row>
    <row r="102" spans="4:12" ht="21" thickBot="1" x14ac:dyDescent="0.35">
      <c r="D102" s="4"/>
      <c r="E102" s="19"/>
      <c r="F102" s="14" t="s">
        <v>26</v>
      </c>
      <c r="G102" s="15" t="s">
        <v>101</v>
      </c>
      <c r="H102" s="15" t="s">
        <v>115</v>
      </c>
      <c r="I102" s="15" t="s">
        <v>75</v>
      </c>
      <c r="J102" s="38">
        <f>J103</f>
        <v>4571.0600000000004</v>
      </c>
      <c r="K102" s="38">
        <f t="shared" ref="K102:L102" si="37">K103</f>
        <v>3500</v>
      </c>
      <c r="L102" s="38">
        <f t="shared" si="37"/>
        <v>3500</v>
      </c>
    </row>
    <row r="103" spans="4:12" ht="21" thickBot="1" x14ac:dyDescent="0.35">
      <c r="D103" s="4"/>
      <c r="E103" s="19"/>
      <c r="F103" s="14" t="s">
        <v>27</v>
      </c>
      <c r="G103" s="15" t="s">
        <v>101</v>
      </c>
      <c r="H103" s="15" t="s">
        <v>115</v>
      </c>
      <c r="I103" s="15" t="s">
        <v>76</v>
      </c>
      <c r="J103" s="38">
        <v>4571.0600000000004</v>
      </c>
      <c r="K103" s="38">
        <f t="shared" ref="K103:L103" si="38">K96</f>
        <v>3500</v>
      </c>
      <c r="L103" s="38">
        <f t="shared" si="38"/>
        <v>3500</v>
      </c>
    </row>
    <row r="104" spans="4:12" ht="102.75" customHeight="1" thickBot="1" x14ac:dyDescent="0.35">
      <c r="D104" s="4"/>
      <c r="E104" s="19"/>
      <c r="F104" s="25" t="s">
        <v>198</v>
      </c>
      <c r="G104" s="15" t="s">
        <v>156</v>
      </c>
      <c r="H104" s="15"/>
      <c r="I104" s="22"/>
      <c r="J104" s="38">
        <f>J105</f>
        <v>7014</v>
      </c>
      <c r="K104" s="38">
        <f t="shared" ref="K104:L105" si="39">K105</f>
        <v>0</v>
      </c>
      <c r="L104" s="38">
        <f t="shared" si="39"/>
        <v>0</v>
      </c>
    </row>
    <row r="105" spans="4:12" ht="21" thickBot="1" x14ac:dyDescent="0.35">
      <c r="D105" s="4"/>
      <c r="E105" s="19"/>
      <c r="F105" s="14" t="s">
        <v>197</v>
      </c>
      <c r="G105" s="15" t="s">
        <v>156</v>
      </c>
      <c r="H105" s="15" t="s">
        <v>160</v>
      </c>
      <c r="I105" s="22"/>
      <c r="J105" s="38">
        <f>J106</f>
        <v>7014</v>
      </c>
      <c r="K105" s="38">
        <f t="shared" si="39"/>
        <v>0</v>
      </c>
      <c r="L105" s="38">
        <f t="shared" si="39"/>
        <v>0</v>
      </c>
    </row>
    <row r="106" spans="4:12" ht="32.25" thickBot="1" x14ac:dyDescent="0.35">
      <c r="D106" s="4"/>
      <c r="E106" s="19"/>
      <c r="F106" s="14" t="s">
        <v>10</v>
      </c>
      <c r="G106" s="15" t="s">
        <v>156</v>
      </c>
      <c r="H106" s="15" t="s">
        <v>161</v>
      </c>
      <c r="I106" s="22"/>
      <c r="J106" s="38">
        <v>7014</v>
      </c>
      <c r="K106" s="38">
        <v>0</v>
      </c>
      <c r="L106" s="38">
        <v>0</v>
      </c>
    </row>
    <row r="107" spans="4:12" ht="21" thickBot="1" x14ac:dyDescent="0.35">
      <c r="D107" s="4"/>
      <c r="E107" s="19"/>
      <c r="F107" s="14" t="s">
        <v>26</v>
      </c>
      <c r="G107" s="15" t="s">
        <v>156</v>
      </c>
      <c r="H107" s="15" t="s">
        <v>161</v>
      </c>
      <c r="I107" s="15" t="s">
        <v>75</v>
      </c>
      <c r="J107" s="16">
        <f>J108</f>
        <v>7014</v>
      </c>
      <c r="K107" s="16">
        <f t="shared" ref="K107:L107" si="40">K108</f>
        <v>0</v>
      </c>
      <c r="L107" s="16">
        <f t="shared" si="40"/>
        <v>0</v>
      </c>
    </row>
    <row r="108" spans="4:12" ht="21" thickBot="1" x14ac:dyDescent="0.35">
      <c r="D108" s="4"/>
      <c r="E108" s="19"/>
      <c r="F108" s="14" t="s">
        <v>27</v>
      </c>
      <c r="G108" s="15" t="s">
        <v>156</v>
      </c>
      <c r="H108" s="15" t="s">
        <v>161</v>
      </c>
      <c r="I108" s="15" t="s">
        <v>76</v>
      </c>
      <c r="J108" s="16">
        <f>J104</f>
        <v>7014</v>
      </c>
      <c r="K108" s="16">
        <f t="shared" ref="K108:L108" si="41">K104</f>
        <v>0</v>
      </c>
      <c r="L108" s="16">
        <f t="shared" si="41"/>
        <v>0</v>
      </c>
    </row>
    <row r="109" spans="4:12" ht="95.25" hidden="1" thickBot="1" x14ac:dyDescent="0.35">
      <c r="D109" s="4"/>
      <c r="E109" s="19"/>
      <c r="F109" s="32" t="s">
        <v>153</v>
      </c>
      <c r="G109" s="35" t="s">
        <v>154</v>
      </c>
      <c r="H109" s="15"/>
      <c r="I109" s="22"/>
      <c r="J109" s="38">
        <f t="shared" ref="J109:L110" si="42">J110</f>
        <v>0</v>
      </c>
      <c r="K109" s="38">
        <f t="shared" si="42"/>
        <v>0</v>
      </c>
      <c r="L109" s="38">
        <f t="shared" si="42"/>
        <v>0</v>
      </c>
    </row>
    <row r="110" spans="4:12" ht="21" hidden="1" thickBot="1" x14ac:dyDescent="0.35">
      <c r="D110" s="4"/>
      <c r="E110" s="19"/>
      <c r="F110" s="40" t="s">
        <v>116</v>
      </c>
      <c r="G110" s="44" t="s">
        <v>154</v>
      </c>
      <c r="H110" s="15" t="s">
        <v>114</v>
      </c>
      <c r="I110" s="22"/>
      <c r="J110" s="38">
        <f t="shared" si="42"/>
        <v>0</v>
      </c>
      <c r="K110" s="38">
        <f t="shared" si="42"/>
        <v>0</v>
      </c>
      <c r="L110" s="38">
        <f t="shared" si="42"/>
        <v>0</v>
      </c>
    </row>
    <row r="111" spans="4:12" ht="32.25" hidden="1" thickBot="1" x14ac:dyDescent="0.35">
      <c r="D111" s="4"/>
      <c r="E111" s="19"/>
      <c r="F111" s="32" t="s">
        <v>10</v>
      </c>
      <c r="G111" s="44" t="s">
        <v>154</v>
      </c>
      <c r="H111" s="15" t="s">
        <v>115</v>
      </c>
      <c r="I111" s="22"/>
      <c r="J111" s="38">
        <v>0</v>
      </c>
      <c r="K111" s="45">
        <v>0</v>
      </c>
      <c r="L111" s="38">
        <v>0</v>
      </c>
    </row>
    <row r="112" spans="4:12" ht="95.25" hidden="1" thickBot="1" x14ac:dyDescent="0.35">
      <c r="D112" s="4"/>
      <c r="E112" s="19"/>
      <c r="F112" s="14" t="s">
        <v>170</v>
      </c>
      <c r="G112" s="15" t="s">
        <v>172</v>
      </c>
      <c r="H112" s="21"/>
      <c r="I112" s="15"/>
      <c r="J112" s="16">
        <f>J113</f>
        <v>0</v>
      </c>
      <c r="K112" s="16">
        <f t="shared" ref="K112:L113" si="43">K113</f>
        <v>0</v>
      </c>
      <c r="L112" s="16">
        <f t="shared" si="43"/>
        <v>0</v>
      </c>
    </row>
    <row r="113" spans="4:12" ht="21" hidden="1" thickBot="1" x14ac:dyDescent="0.35">
      <c r="D113" s="4"/>
      <c r="E113" s="19"/>
      <c r="F113" s="14" t="s">
        <v>9</v>
      </c>
      <c r="G113" s="15" t="s">
        <v>172</v>
      </c>
      <c r="H113" s="21">
        <v>200</v>
      </c>
      <c r="I113" s="15"/>
      <c r="J113" s="16">
        <f>J114</f>
        <v>0</v>
      </c>
      <c r="K113" s="16">
        <f t="shared" si="43"/>
        <v>0</v>
      </c>
      <c r="L113" s="16">
        <f t="shared" si="43"/>
        <v>0</v>
      </c>
    </row>
    <row r="114" spans="4:12" ht="32.25" hidden="1" thickBot="1" x14ac:dyDescent="0.35">
      <c r="D114" s="4"/>
      <c r="E114" s="19"/>
      <c r="F114" s="14" t="s">
        <v>10</v>
      </c>
      <c r="G114" s="15" t="s">
        <v>172</v>
      </c>
      <c r="H114" s="21">
        <v>240</v>
      </c>
      <c r="I114" s="15"/>
      <c r="J114" s="16">
        <v>0</v>
      </c>
      <c r="K114" s="16">
        <v>0</v>
      </c>
      <c r="L114" s="16">
        <v>0</v>
      </c>
    </row>
    <row r="115" spans="4:12" ht="79.5" thickBot="1" x14ac:dyDescent="0.35">
      <c r="D115" s="4"/>
      <c r="E115" s="126"/>
      <c r="F115" s="41" t="s">
        <v>235</v>
      </c>
      <c r="G115" s="35" t="s">
        <v>236</v>
      </c>
      <c r="H115" s="123"/>
      <c r="I115" s="125"/>
      <c r="J115" s="38">
        <f>J116</f>
        <v>2500</v>
      </c>
      <c r="K115" s="38">
        <v>0</v>
      </c>
      <c r="L115" s="38">
        <v>0</v>
      </c>
    </row>
    <row r="116" spans="4:12" ht="21" thickBot="1" x14ac:dyDescent="0.35">
      <c r="D116" s="4"/>
      <c r="E116" s="126"/>
      <c r="F116" s="40" t="s">
        <v>37</v>
      </c>
      <c r="G116" s="35" t="s">
        <v>236</v>
      </c>
      <c r="H116" s="123" t="s">
        <v>150</v>
      </c>
      <c r="I116" s="123" t="s">
        <v>75</v>
      </c>
      <c r="J116" s="38">
        <f>J117</f>
        <v>2500</v>
      </c>
      <c r="K116" s="124">
        <f t="shared" ref="K116:L116" si="44">K117</f>
        <v>0</v>
      </c>
      <c r="L116" s="124">
        <f t="shared" si="44"/>
        <v>0</v>
      </c>
    </row>
    <row r="117" spans="4:12" ht="32.25" thickBot="1" x14ac:dyDescent="0.35">
      <c r="D117" s="4"/>
      <c r="E117" s="126"/>
      <c r="F117" s="40" t="s">
        <v>10</v>
      </c>
      <c r="G117" s="35" t="s">
        <v>236</v>
      </c>
      <c r="H117" s="123" t="s">
        <v>151</v>
      </c>
      <c r="I117" s="123" t="s">
        <v>76</v>
      </c>
      <c r="J117" s="38">
        <v>2500</v>
      </c>
      <c r="K117" s="124">
        <f t="shared" ref="K117:L117" si="45">K113</f>
        <v>0</v>
      </c>
      <c r="L117" s="124">
        <f t="shared" si="45"/>
        <v>0</v>
      </c>
    </row>
    <row r="118" spans="4:12" ht="87.75" customHeight="1" thickBot="1" x14ac:dyDescent="0.35">
      <c r="D118" s="4"/>
      <c r="E118" s="18"/>
      <c r="F118" s="14" t="s">
        <v>28</v>
      </c>
      <c r="G118" s="15" t="s">
        <v>100</v>
      </c>
      <c r="H118" s="21"/>
      <c r="I118" s="15"/>
      <c r="J118" s="16">
        <f>J119</f>
        <v>7300.6469999999999</v>
      </c>
      <c r="K118" s="16">
        <f t="shared" ref="K118:L118" si="46">K119</f>
        <v>10500</v>
      </c>
      <c r="L118" s="16">
        <f t="shared" si="46"/>
        <v>9000</v>
      </c>
    </row>
    <row r="119" spans="4:12" ht="21" thickBot="1" x14ac:dyDescent="0.35">
      <c r="D119" s="4"/>
      <c r="E119" s="18"/>
      <c r="F119" s="14" t="s">
        <v>197</v>
      </c>
      <c r="G119" s="15" t="s">
        <v>100</v>
      </c>
      <c r="H119" s="21">
        <v>200</v>
      </c>
      <c r="I119" s="15"/>
      <c r="J119" s="16">
        <f>J120</f>
        <v>7300.6469999999999</v>
      </c>
      <c r="K119" s="16">
        <f t="shared" ref="K119:L119" si="47">K120</f>
        <v>10500</v>
      </c>
      <c r="L119" s="16">
        <f t="shared" si="47"/>
        <v>9000</v>
      </c>
    </row>
    <row r="120" spans="4:12" ht="32.25" thickBot="1" x14ac:dyDescent="0.35">
      <c r="D120" s="4"/>
      <c r="E120" s="18"/>
      <c r="F120" s="14" t="s">
        <v>10</v>
      </c>
      <c r="G120" s="15" t="s">
        <v>100</v>
      </c>
      <c r="H120" s="21">
        <v>240</v>
      </c>
      <c r="I120" s="15"/>
      <c r="J120" s="16">
        <v>7300.6469999999999</v>
      </c>
      <c r="K120" s="16">
        <v>10500</v>
      </c>
      <c r="L120" s="16">
        <v>9000</v>
      </c>
    </row>
    <row r="121" spans="4:12" ht="21" thickBot="1" x14ac:dyDescent="0.35">
      <c r="D121" s="4"/>
      <c r="E121" s="18"/>
      <c r="F121" s="14" t="s">
        <v>26</v>
      </c>
      <c r="G121" s="15" t="s">
        <v>100</v>
      </c>
      <c r="H121" s="21" t="s">
        <v>115</v>
      </c>
      <c r="I121" s="15" t="s">
        <v>75</v>
      </c>
      <c r="J121" s="16">
        <f>J122</f>
        <v>7300.6469999999999</v>
      </c>
      <c r="K121" s="16">
        <f t="shared" ref="K121:L121" si="48">K122</f>
        <v>10500</v>
      </c>
      <c r="L121" s="16">
        <f t="shared" si="48"/>
        <v>9000</v>
      </c>
    </row>
    <row r="122" spans="4:12" ht="21" thickBot="1" x14ac:dyDescent="0.35">
      <c r="D122" s="4"/>
      <c r="E122" s="18"/>
      <c r="F122" s="14" t="s">
        <v>31</v>
      </c>
      <c r="G122" s="15" t="s">
        <v>100</v>
      </c>
      <c r="H122" s="21">
        <v>240</v>
      </c>
      <c r="I122" s="15" t="s">
        <v>77</v>
      </c>
      <c r="J122" s="16">
        <f>J118</f>
        <v>7300.6469999999999</v>
      </c>
      <c r="K122" s="16">
        <f t="shared" ref="K122:L122" si="49">K118</f>
        <v>10500</v>
      </c>
      <c r="L122" s="16">
        <f t="shared" si="49"/>
        <v>9000</v>
      </c>
    </row>
    <row r="123" spans="4:12" ht="85.5" customHeight="1" thickBot="1" x14ac:dyDescent="0.35">
      <c r="D123" s="4"/>
      <c r="E123" s="112"/>
      <c r="F123" s="101" t="s">
        <v>224</v>
      </c>
      <c r="G123" s="44" t="s">
        <v>226</v>
      </c>
      <c r="H123" s="107"/>
      <c r="I123" s="102"/>
      <c r="J123" s="103">
        <v>1999.998</v>
      </c>
      <c r="K123" s="103">
        <v>0</v>
      </c>
      <c r="L123" s="103">
        <v>0</v>
      </c>
    </row>
    <row r="124" spans="4:12" ht="21" thickBot="1" x14ac:dyDescent="0.35">
      <c r="D124" s="4"/>
      <c r="E124" s="112"/>
      <c r="F124" s="77" t="s">
        <v>9</v>
      </c>
      <c r="G124" s="44" t="s">
        <v>226</v>
      </c>
      <c r="H124" s="107" t="s">
        <v>114</v>
      </c>
      <c r="I124" s="102" t="s">
        <v>75</v>
      </c>
      <c r="J124" s="103">
        <f>J125</f>
        <v>1999.998</v>
      </c>
      <c r="K124" s="103">
        <v>0</v>
      </c>
      <c r="L124" s="103">
        <v>0</v>
      </c>
    </row>
    <row r="125" spans="4:12" ht="32.25" thickBot="1" x14ac:dyDescent="0.35">
      <c r="D125" s="4"/>
      <c r="E125" s="112"/>
      <c r="F125" s="77" t="s">
        <v>10</v>
      </c>
      <c r="G125" s="44" t="s">
        <v>226</v>
      </c>
      <c r="H125" s="107" t="s">
        <v>115</v>
      </c>
      <c r="I125" s="102" t="s">
        <v>77</v>
      </c>
      <c r="J125" s="103">
        <f>J123</f>
        <v>1999.998</v>
      </c>
      <c r="K125" s="103">
        <v>0</v>
      </c>
      <c r="L125" s="103">
        <v>0</v>
      </c>
    </row>
    <row r="126" spans="4:12" ht="93" customHeight="1" thickBot="1" x14ac:dyDescent="0.35">
      <c r="D126" s="4"/>
      <c r="E126" s="112"/>
      <c r="F126" s="101" t="s">
        <v>225</v>
      </c>
      <c r="G126" s="44" t="s">
        <v>226</v>
      </c>
      <c r="H126" s="107"/>
      <c r="I126" s="102"/>
      <c r="J126" s="103">
        <v>352.94299999999998</v>
      </c>
      <c r="K126" s="103">
        <v>0</v>
      </c>
      <c r="L126" s="103">
        <v>0</v>
      </c>
    </row>
    <row r="127" spans="4:12" ht="21" thickBot="1" x14ac:dyDescent="0.35">
      <c r="D127" s="4"/>
      <c r="E127" s="112"/>
      <c r="F127" s="77" t="s">
        <v>9</v>
      </c>
      <c r="G127" s="44" t="s">
        <v>226</v>
      </c>
      <c r="H127" s="107" t="s">
        <v>114</v>
      </c>
      <c r="I127" s="102" t="s">
        <v>75</v>
      </c>
      <c r="J127" s="103">
        <f>J128</f>
        <v>352.94299999999998</v>
      </c>
      <c r="K127" s="103">
        <v>0</v>
      </c>
      <c r="L127" s="103">
        <v>0</v>
      </c>
    </row>
    <row r="128" spans="4:12" ht="32.25" thickBot="1" x14ac:dyDescent="0.35">
      <c r="D128" s="4"/>
      <c r="E128" s="112"/>
      <c r="F128" s="77" t="s">
        <v>10</v>
      </c>
      <c r="G128" s="44" t="s">
        <v>226</v>
      </c>
      <c r="H128" s="107" t="s">
        <v>115</v>
      </c>
      <c r="I128" s="102" t="s">
        <v>77</v>
      </c>
      <c r="J128" s="103">
        <f>J126</f>
        <v>352.94299999999998</v>
      </c>
      <c r="K128" s="103">
        <v>0</v>
      </c>
      <c r="L128" s="103">
        <v>0</v>
      </c>
    </row>
    <row r="129" spans="4:12" ht="87.75" customHeight="1" thickBot="1" x14ac:dyDescent="0.35">
      <c r="D129" s="4"/>
      <c r="E129" s="18"/>
      <c r="F129" s="14" t="s">
        <v>29</v>
      </c>
      <c r="G129" s="21" t="s">
        <v>99</v>
      </c>
      <c r="H129" s="21"/>
      <c r="I129" s="15"/>
      <c r="J129" s="16">
        <f>J130</f>
        <v>7938.2120000000004</v>
      </c>
      <c r="K129" s="16">
        <f t="shared" ref="K129:L130" si="50">K130</f>
        <v>4500</v>
      </c>
      <c r="L129" s="16">
        <f t="shared" si="50"/>
        <v>4000</v>
      </c>
    </row>
    <row r="130" spans="4:12" ht="21" thickBot="1" x14ac:dyDescent="0.35">
      <c r="D130" s="4"/>
      <c r="E130" s="18"/>
      <c r="F130" s="14" t="s">
        <v>197</v>
      </c>
      <c r="G130" s="21" t="s">
        <v>99</v>
      </c>
      <c r="H130" s="21">
        <v>200</v>
      </c>
      <c r="I130" s="15"/>
      <c r="J130" s="16">
        <f>J131</f>
        <v>7938.2120000000004</v>
      </c>
      <c r="K130" s="16">
        <f t="shared" si="50"/>
        <v>4500</v>
      </c>
      <c r="L130" s="16">
        <f t="shared" si="50"/>
        <v>4000</v>
      </c>
    </row>
    <row r="131" spans="4:12" ht="32.25" thickBot="1" x14ac:dyDescent="0.35">
      <c r="D131" s="4"/>
      <c r="E131" s="18"/>
      <c r="F131" s="14" t="s">
        <v>10</v>
      </c>
      <c r="G131" s="21" t="s">
        <v>99</v>
      </c>
      <c r="H131" s="21">
        <v>240</v>
      </c>
      <c r="I131" s="15"/>
      <c r="J131" s="38">
        <v>7938.2120000000004</v>
      </c>
      <c r="K131" s="16">
        <v>4500</v>
      </c>
      <c r="L131" s="16">
        <v>4000</v>
      </c>
    </row>
    <row r="132" spans="4:12" ht="21" thickBot="1" x14ac:dyDescent="0.35">
      <c r="D132" s="4"/>
      <c r="E132" s="18"/>
      <c r="F132" s="14" t="s">
        <v>26</v>
      </c>
      <c r="G132" s="15" t="s">
        <v>99</v>
      </c>
      <c r="H132" s="21" t="s">
        <v>115</v>
      </c>
      <c r="I132" s="15" t="s">
        <v>75</v>
      </c>
      <c r="J132" s="38">
        <f>J130</f>
        <v>7938.2120000000004</v>
      </c>
      <c r="K132" s="38">
        <f t="shared" ref="K132:L132" si="51">K133</f>
        <v>4500</v>
      </c>
      <c r="L132" s="38">
        <f t="shared" si="51"/>
        <v>4000</v>
      </c>
    </row>
    <row r="133" spans="4:12" ht="21" thickBot="1" x14ac:dyDescent="0.35">
      <c r="D133" s="4"/>
      <c r="E133" s="18"/>
      <c r="F133" s="14" t="s">
        <v>31</v>
      </c>
      <c r="G133" s="15" t="s">
        <v>99</v>
      </c>
      <c r="H133" s="21">
        <v>240</v>
      </c>
      <c r="I133" s="15" t="s">
        <v>77</v>
      </c>
      <c r="J133" s="38">
        <f>J132</f>
        <v>7938.2120000000004</v>
      </c>
      <c r="K133" s="38">
        <f t="shared" ref="K133:L133" si="52">K129</f>
        <v>4500</v>
      </c>
      <c r="L133" s="38">
        <f t="shared" si="52"/>
        <v>4000</v>
      </c>
    </row>
    <row r="134" spans="4:12" ht="88.5" customHeight="1" thickBot="1" x14ac:dyDescent="0.35">
      <c r="D134" s="4"/>
      <c r="E134" s="18"/>
      <c r="F134" s="14" t="s">
        <v>30</v>
      </c>
      <c r="G134" s="15" t="s">
        <v>98</v>
      </c>
      <c r="H134" s="15"/>
      <c r="I134" s="15"/>
      <c r="J134" s="16">
        <f>J135</f>
        <v>694.14</v>
      </c>
      <c r="K134" s="16">
        <f t="shared" ref="K134:L135" si="53">K135</f>
        <v>500</v>
      </c>
      <c r="L134" s="16">
        <f t="shared" si="53"/>
        <v>500</v>
      </c>
    </row>
    <row r="135" spans="4:12" ht="39" customHeight="1" thickBot="1" x14ac:dyDescent="0.35">
      <c r="D135" s="4"/>
      <c r="E135" s="18"/>
      <c r="F135" s="14" t="s">
        <v>197</v>
      </c>
      <c r="G135" s="15" t="s">
        <v>98</v>
      </c>
      <c r="H135" s="15">
        <v>200</v>
      </c>
      <c r="I135" s="15"/>
      <c r="J135" s="16">
        <f>J136</f>
        <v>694.14</v>
      </c>
      <c r="K135" s="16">
        <f t="shared" si="53"/>
        <v>500</v>
      </c>
      <c r="L135" s="16">
        <f t="shared" si="53"/>
        <v>500</v>
      </c>
    </row>
    <row r="136" spans="4:12" ht="32.25" thickBot="1" x14ac:dyDescent="0.35">
      <c r="D136" s="4"/>
      <c r="E136" s="18"/>
      <c r="F136" s="14" t="s">
        <v>10</v>
      </c>
      <c r="G136" s="15" t="s">
        <v>98</v>
      </c>
      <c r="H136" s="15">
        <v>240</v>
      </c>
      <c r="I136" s="15"/>
      <c r="J136" s="16">
        <v>694.14</v>
      </c>
      <c r="K136" s="16">
        <v>500</v>
      </c>
      <c r="L136" s="16">
        <v>500</v>
      </c>
    </row>
    <row r="137" spans="4:12" ht="15" customHeight="1" x14ac:dyDescent="0.3">
      <c r="D137" s="4"/>
      <c r="E137" s="171"/>
      <c r="F137" s="131" t="s">
        <v>26</v>
      </c>
      <c r="G137" s="165" t="s">
        <v>98</v>
      </c>
      <c r="H137" s="165" t="s">
        <v>115</v>
      </c>
      <c r="I137" s="134" t="s">
        <v>75</v>
      </c>
      <c r="J137" s="130">
        <f>J139</f>
        <v>694.14</v>
      </c>
      <c r="K137" s="130">
        <f t="shared" ref="K137:L137" si="54">K139</f>
        <v>500</v>
      </c>
      <c r="L137" s="130">
        <f t="shared" si="54"/>
        <v>500</v>
      </c>
    </row>
    <row r="138" spans="4:12" ht="15.75" customHeight="1" thickBot="1" x14ac:dyDescent="0.35">
      <c r="D138" s="4"/>
      <c r="E138" s="172"/>
      <c r="F138" s="131"/>
      <c r="G138" s="148"/>
      <c r="H138" s="148"/>
      <c r="I138" s="134"/>
      <c r="J138" s="130"/>
      <c r="K138" s="130"/>
      <c r="L138" s="130"/>
    </row>
    <row r="139" spans="4:12" ht="21" thickBot="1" x14ac:dyDescent="0.35">
      <c r="D139" s="4"/>
      <c r="E139" s="19"/>
      <c r="F139" s="14" t="s">
        <v>31</v>
      </c>
      <c r="G139" s="15" t="s">
        <v>98</v>
      </c>
      <c r="H139" s="15">
        <v>240</v>
      </c>
      <c r="I139" s="15" t="s">
        <v>77</v>
      </c>
      <c r="J139" s="16">
        <f>J134</f>
        <v>694.14</v>
      </c>
      <c r="K139" s="16">
        <f t="shared" ref="K139:L139" si="55">K134</f>
        <v>500</v>
      </c>
      <c r="L139" s="16">
        <f t="shared" si="55"/>
        <v>500</v>
      </c>
    </row>
    <row r="140" spans="4:12" ht="32.25" thickBot="1" x14ac:dyDescent="0.35">
      <c r="D140" s="4"/>
      <c r="E140" s="17"/>
      <c r="F140" s="20" t="s">
        <v>200</v>
      </c>
      <c r="G140" s="46" t="s">
        <v>97</v>
      </c>
      <c r="H140" s="46"/>
      <c r="I140" s="46"/>
      <c r="J140" s="47">
        <f>J142+J179</f>
        <v>30363.792000000001</v>
      </c>
      <c r="K140" s="47">
        <f t="shared" ref="K140:L140" si="56">K142+K179</f>
        <v>29768.6</v>
      </c>
      <c r="L140" s="47">
        <f t="shared" si="56"/>
        <v>30294.880000000001</v>
      </c>
    </row>
    <row r="141" spans="4:12" ht="20.25" x14ac:dyDescent="0.3">
      <c r="D141" s="4"/>
      <c r="E141" s="145"/>
      <c r="F141" s="131" t="s">
        <v>32</v>
      </c>
      <c r="G141" s="150" t="s">
        <v>96</v>
      </c>
      <c r="H141" s="150"/>
      <c r="I141" s="164"/>
      <c r="J141" s="85"/>
      <c r="K141" s="85"/>
      <c r="L141" s="86"/>
    </row>
    <row r="142" spans="4:12" ht="15.75" customHeight="1" thickBot="1" x14ac:dyDescent="0.35">
      <c r="D142" s="4"/>
      <c r="E142" s="146"/>
      <c r="F142" s="131"/>
      <c r="G142" s="150"/>
      <c r="H142" s="150"/>
      <c r="I142" s="164"/>
      <c r="J142" s="87">
        <f>J143+J164+J169+J174</f>
        <v>12835.085000000001</v>
      </c>
      <c r="K142" s="87">
        <f t="shared" ref="K142:L142" si="57">K143+K167+K172+K177</f>
        <v>12840.5</v>
      </c>
      <c r="L142" s="87">
        <f t="shared" si="57"/>
        <v>12794.880000000001</v>
      </c>
    </row>
    <row r="143" spans="4:12" ht="73.5" customHeight="1" thickBot="1" x14ac:dyDescent="0.35">
      <c r="D143" s="4"/>
      <c r="E143" s="145"/>
      <c r="F143" s="131" t="s">
        <v>33</v>
      </c>
      <c r="G143" s="134" t="s">
        <v>96</v>
      </c>
      <c r="H143" s="150"/>
      <c r="I143" s="150"/>
      <c r="J143" s="128">
        <f>J146+J155</f>
        <v>354.38499999999999</v>
      </c>
      <c r="K143" s="128">
        <f>K146+K155+K157</f>
        <v>249.8</v>
      </c>
      <c r="L143" s="130">
        <f>L146+L155+L157</f>
        <v>204.18</v>
      </c>
    </row>
    <row r="144" spans="4:12" ht="23.25" hidden="1" customHeight="1" x14ac:dyDescent="0.3">
      <c r="D144" s="4"/>
      <c r="E144" s="149"/>
      <c r="F144" s="131"/>
      <c r="G144" s="134"/>
      <c r="H144" s="150"/>
      <c r="I144" s="150"/>
      <c r="J144" s="129"/>
      <c r="K144" s="129"/>
      <c r="L144" s="130"/>
    </row>
    <row r="145" spans="4:12" ht="16.5" hidden="1" customHeight="1" thickBot="1" x14ac:dyDescent="0.35">
      <c r="D145" s="4"/>
      <c r="E145" s="146"/>
      <c r="F145" s="131"/>
      <c r="G145" s="165"/>
      <c r="H145" s="150"/>
      <c r="I145" s="150"/>
      <c r="J145" s="130"/>
      <c r="K145" s="130"/>
      <c r="L145" s="130"/>
    </row>
    <row r="146" spans="4:12" ht="64.5" customHeight="1" x14ac:dyDescent="0.3">
      <c r="D146" s="4"/>
      <c r="E146" s="145"/>
      <c r="F146" s="109" t="s">
        <v>199</v>
      </c>
      <c r="G146" s="102" t="s">
        <v>96</v>
      </c>
      <c r="H146" s="110">
        <v>100</v>
      </c>
      <c r="I146" s="111"/>
      <c r="J146" s="103">
        <f>J147+J151</f>
        <v>260.98500000000001</v>
      </c>
      <c r="K146" s="103">
        <f t="shared" ref="K146:L146" si="58">K150</f>
        <v>236.3</v>
      </c>
      <c r="L146" s="103">
        <f t="shared" si="58"/>
        <v>190.58</v>
      </c>
    </row>
    <row r="147" spans="4:12" ht="45" customHeight="1" x14ac:dyDescent="0.3">
      <c r="D147" s="4"/>
      <c r="E147" s="149"/>
      <c r="F147" s="101" t="s">
        <v>221</v>
      </c>
      <c r="G147" s="28" t="s">
        <v>223</v>
      </c>
      <c r="H147" s="107" t="s">
        <v>134</v>
      </c>
      <c r="I147" s="111"/>
      <c r="J147" s="103">
        <f>J148</f>
        <v>30.984999999999999</v>
      </c>
      <c r="K147" s="103">
        <v>0</v>
      </c>
      <c r="L147" s="103">
        <v>0</v>
      </c>
    </row>
    <row r="148" spans="4:12" ht="24.75" customHeight="1" x14ac:dyDescent="0.3">
      <c r="D148" s="4"/>
      <c r="E148" s="149"/>
      <c r="F148" s="101" t="s">
        <v>34</v>
      </c>
      <c r="G148" s="28" t="s">
        <v>223</v>
      </c>
      <c r="H148" s="107">
        <v>110</v>
      </c>
      <c r="I148" s="107"/>
      <c r="J148" s="103">
        <v>30.984999999999999</v>
      </c>
      <c r="K148" s="103">
        <v>0</v>
      </c>
      <c r="L148" s="103">
        <v>0</v>
      </c>
    </row>
    <row r="149" spans="4:12" ht="27.75" customHeight="1" thickBot="1" x14ac:dyDescent="0.35">
      <c r="D149" s="4"/>
      <c r="E149" s="146"/>
      <c r="F149" s="101" t="s">
        <v>38</v>
      </c>
      <c r="G149" s="28" t="s">
        <v>223</v>
      </c>
      <c r="H149" s="107" t="s">
        <v>134</v>
      </c>
      <c r="I149" s="107" t="s">
        <v>78</v>
      </c>
      <c r="J149" s="103">
        <f>J150</f>
        <v>30.984999999999999</v>
      </c>
      <c r="K149" s="103">
        <v>0</v>
      </c>
      <c r="L149" s="103">
        <v>0</v>
      </c>
    </row>
    <row r="150" spans="4:12" ht="21" thickBot="1" x14ac:dyDescent="0.35">
      <c r="D150" s="4"/>
      <c r="E150" s="17"/>
      <c r="F150" s="101" t="s">
        <v>39</v>
      </c>
      <c r="G150" s="28" t="s">
        <v>223</v>
      </c>
      <c r="H150" s="21">
        <v>110</v>
      </c>
      <c r="I150" s="21" t="s">
        <v>79</v>
      </c>
      <c r="J150" s="16">
        <v>30.984999999999999</v>
      </c>
      <c r="K150" s="16">
        <v>236.3</v>
      </c>
      <c r="L150" s="16">
        <v>190.58</v>
      </c>
    </row>
    <row r="151" spans="4:12" ht="63" x14ac:dyDescent="0.3">
      <c r="D151" s="4"/>
      <c r="E151" s="106"/>
      <c r="F151" s="109" t="s">
        <v>33</v>
      </c>
      <c r="G151" s="108" t="s">
        <v>95</v>
      </c>
      <c r="H151" s="107" t="s">
        <v>134</v>
      </c>
      <c r="I151" s="107"/>
      <c r="J151" s="103">
        <f>J152</f>
        <v>230</v>
      </c>
      <c r="K151" s="103">
        <f t="shared" ref="K151:L151" si="59">K152</f>
        <v>230</v>
      </c>
      <c r="L151" s="103">
        <f t="shared" si="59"/>
        <v>230</v>
      </c>
    </row>
    <row r="152" spans="4:12" ht="20.25" x14ac:dyDescent="0.3">
      <c r="D152" s="4"/>
      <c r="E152" s="106"/>
      <c r="F152" s="101" t="s">
        <v>34</v>
      </c>
      <c r="G152" s="108" t="s">
        <v>95</v>
      </c>
      <c r="H152" s="107">
        <v>110</v>
      </c>
      <c r="I152" s="107"/>
      <c r="J152" s="103">
        <v>230</v>
      </c>
      <c r="K152" s="103">
        <v>230</v>
      </c>
      <c r="L152" s="103">
        <v>230</v>
      </c>
    </row>
    <row r="153" spans="4:12" ht="20.25" x14ac:dyDescent="0.3">
      <c r="D153" s="4"/>
      <c r="E153" s="50"/>
      <c r="F153" s="101" t="s">
        <v>38</v>
      </c>
      <c r="G153" s="49" t="s">
        <v>95</v>
      </c>
      <c r="H153" s="21" t="s">
        <v>134</v>
      </c>
      <c r="I153" s="21" t="s">
        <v>78</v>
      </c>
      <c r="J153" s="16">
        <f>J152</f>
        <v>230</v>
      </c>
      <c r="K153" s="16">
        <f t="shared" ref="K153:L153" si="60">K154</f>
        <v>236.3</v>
      </c>
      <c r="L153" s="16">
        <f t="shared" si="60"/>
        <v>190.58</v>
      </c>
    </row>
    <row r="154" spans="4:12" ht="20.25" x14ac:dyDescent="0.3">
      <c r="D154" s="4"/>
      <c r="E154" s="50"/>
      <c r="F154" s="101" t="s">
        <v>39</v>
      </c>
      <c r="G154" s="49" t="s">
        <v>95</v>
      </c>
      <c r="H154" s="21">
        <v>110</v>
      </c>
      <c r="I154" s="21" t="s">
        <v>79</v>
      </c>
      <c r="J154" s="16">
        <v>230</v>
      </c>
      <c r="K154" s="16">
        <f t="shared" ref="K154:L154" si="61">K146</f>
        <v>236.3</v>
      </c>
      <c r="L154" s="16">
        <f t="shared" si="61"/>
        <v>190.58</v>
      </c>
    </row>
    <row r="155" spans="4:12" ht="20.25" x14ac:dyDescent="0.3">
      <c r="D155" s="4"/>
      <c r="E155" s="50"/>
      <c r="F155" s="14" t="s">
        <v>197</v>
      </c>
      <c r="G155" s="15" t="s">
        <v>95</v>
      </c>
      <c r="H155" s="21">
        <v>200</v>
      </c>
      <c r="I155" s="21"/>
      <c r="J155" s="16">
        <f>J156</f>
        <v>93.4</v>
      </c>
      <c r="K155" s="16">
        <f>K156</f>
        <v>13.5</v>
      </c>
      <c r="L155" s="16">
        <f>L156</f>
        <v>13.6</v>
      </c>
    </row>
    <row r="156" spans="4:12" ht="31.5" x14ac:dyDescent="0.3">
      <c r="D156" s="4"/>
      <c r="E156" s="50"/>
      <c r="F156" s="14" t="s">
        <v>10</v>
      </c>
      <c r="G156" s="15" t="s">
        <v>95</v>
      </c>
      <c r="H156" s="21">
        <v>240</v>
      </c>
      <c r="I156" s="21"/>
      <c r="J156" s="16">
        <f>J162</f>
        <v>93.4</v>
      </c>
      <c r="K156" s="16">
        <v>13.5</v>
      </c>
      <c r="L156" s="16">
        <v>13.6</v>
      </c>
    </row>
    <row r="157" spans="4:12" ht="30.75" hidden="1" customHeight="1" x14ac:dyDescent="0.3">
      <c r="D157" s="4"/>
      <c r="E157" s="145"/>
      <c r="F157" s="158" t="s">
        <v>35</v>
      </c>
      <c r="G157" s="49"/>
      <c r="H157" s="159"/>
      <c r="I157" s="150"/>
      <c r="J157" s="130">
        <f>J160</f>
        <v>0</v>
      </c>
      <c r="K157" s="130">
        <f t="shared" ref="K157:L157" si="62">K160</f>
        <v>0</v>
      </c>
      <c r="L157" s="130">
        <f t="shared" si="62"/>
        <v>0</v>
      </c>
    </row>
    <row r="158" spans="4:12" ht="20.25" hidden="1" x14ac:dyDescent="0.3">
      <c r="D158" s="4"/>
      <c r="E158" s="149"/>
      <c r="F158" s="158"/>
      <c r="G158" s="51"/>
      <c r="H158" s="159"/>
      <c r="I158" s="150"/>
      <c r="J158" s="130"/>
      <c r="K158" s="130"/>
      <c r="L158" s="130"/>
    </row>
    <row r="159" spans="4:12" ht="12.75" hidden="1" customHeight="1" thickBot="1" x14ac:dyDescent="0.35">
      <c r="D159" s="4"/>
      <c r="E159" s="146"/>
      <c r="F159" s="158"/>
      <c r="G159" s="28" t="s">
        <v>95</v>
      </c>
      <c r="H159" s="159"/>
      <c r="I159" s="150"/>
      <c r="J159" s="130"/>
      <c r="K159" s="130"/>
      <c r="L159" s="130"/>
    </row>
    <row r="160" spans="4:12" ht="21" hidden="1" thickBot="1" x14ac:dyDescent="0.35">
      <c r="D160" s="4"/>
      <c r="E160" s="17"/>
      <c r="F160" s="14" t="s">
        <v>36</v>
      </c>
      <c r="G160" s="28" t="s">
        <v>95</v>
      </c>
      <c r="H160" s="21">
        <v>500</v>
      </c>
      <c r="I160" s="21"/>
      <c r="J160" s="16">
        <f>J161</f>
        <v>0</v>
      </c>
      <c r="K160" s="16">
        <f t="shared" ref="K160:L160" si="63">K161</f>
        <v>0</v>
      </c>
      <c r="L160" s="16">
        <f t="shared" si="63"/>
        <v>0</v>
      </c>
    </row>
    <row r="161" spans="4:12" ht="21" hidden="1" thickBot="1" x14ac:dyDescent="0.35">
      <c r="D161" s="4"/>
      <c r="E161" s="17"/>
      <c r="F161" s="14" t="s">
        <v>37</v>
      </c>
      <c r="G161" s="15" t="s">
        <v>95</v>
      </c>
      <c r="H161" s="21">
        <v>540</v>
      </c>
      <c r="I161" s="21"/>
      <c r="J161" s="16">
        <v>0</v>
      </c>
      <c r="K161" s="16">
        <v>0</v>
      </c>
      <c r="L161" s="16">
        <v>0</v>
      </c>
    </row>
    <row r="162" spans="4:12" ht="21" thickBot="1" x14ac:dyDescent="0.35">
      <c r="D162" s="4"/>
      <c r="E162" s="17"/>
      <c r="F162" s="14" t="s">
        <v>38</v>
      </c>
      <c r="G162" s="49" t="s">
        <v>95</v>
      </c>
      <c r="H162" s="21" t="s">
        <v>115</v>
      </c>
      <c r="I162" s="21" t="s">
        <v>78</v>
      </c>
      <c r="J162" s="16">
        <f>J163</f>
        <v>93.4</v>
      </c>
      <c r="K162" s="16">
        <f t="shared" ref="K162:L162" si="64">K163</f>
        <v>13.5</v>
      </c>
      <c r="L162" s="16">
        <f t="shared" si="64"/>
        <v>13.6</v>
      </c>
    </row>
    <row r="163" spans="4:12" ht="21" thickBot="1" x14ac:dyDescent="0.35">
      <c r="D163" s="4"/>
      <c r="E163" s="17"/>
      <c r="F163" s="14" t="s">
        <v>39</v>
      </c>
      <c r="G163" s="49" t="s">
        <v>95</v>
      </c>
      <c r="H163" s="21">
        <v>240</v>
      </c>
      <c r="I163" s="21" t="s">
        <v>79</v>
      </c>
      <c r="J163" s="16">
        <v>93.4</v>
      </c>
      <c r="K163" s="16">
        <f t="shared" ref="K163:L163" si="65">K155</f>
        <v>13.5</v>
      </c>
      <c r="L163" s="16">
        <f t="shared" si="65"/>
        <v>13.6</v>
      </c>
    </row>
    <row r="164" spans="4:12" ht="79.5" thickBot="1" x14ac:dyDescent="0.35">
      <c r="D164" s="4"/>
      <c r="E164" s="17"/>
      <c r="F164" s="14" t="s">
        <v>201</v>
      </c>
      <c r="G164" s="15" t="s">
        <v>94</v>
      </c>
      <c r="H164" s="21"/>
      <c r="I164" s="21"/>
      <c r="J164" s="16">
        <f>J165</f>
        <v>12270.7</v>
      </c>
      <c r="K164" s="16">
        <f t="shared" ref="K164:L165" si="66">K165</f>
        <v>12270.7</v>
      </c>
      <c r="L164" s="16">
        <f t="shared" si="66"/>
        <v>12270.7</v>
      </c>
    </row>
    <row r="165" spans="4:12" ht="21" thickBot="1" x14ac:dyDescent="0.35">
      <c r="D165" s="4"/>
      <c r="E165" s="17"/>
      <c r="F165" s="14" t="s">
        <v>36</v>
      </c>
      <c r="G165" s="15" t="s">
        <v>94</v>
      </c>
      <c r="H165" s="21">
        <v>500</v>
      </c>
      <c r="I165" s="21"/>
      <c r="J165" s="16">
        <f>J166</f>
        <v>12270.7</v>
      </c>
      <c r="K165" s="16">
        <f t="shared" si="66"/>
        <v>12270.7</v>
      </c>
      <c r="L165" s="16">
        <f t="shared" si="66"/>
        <v>12270.7</v>
      </c>
    </row>
    <row r="166" spans="4:12" ht="21" thickBot="1" x14ac:dyDescent="0.35">
      <c r="D166" s="4"/>
      <c r="E166" s="17"/>
      <c r="F166" s="14" t="s">
        <v>37</v>
      </c>
      <c r="G166" s="15" t="s">
        <v>94</v>
      </c>
      <c r="H166" s="21">
        <v>540</v>
      </c>
      <c r="I166" s="21"/>
      <c r="J166" s="16">
        <v>12270.7</v>
      </c>
      <c r="K166" s="16">
        <v>12270.7</v>
      </c>
      <c r="L166" s="16">
        <v>12270.7</v>
      </c>
    </row>
    <row r="167" spans="4:12" ht="21" thickBot="1" x14ac:dyDescent="0.35">
      <c r="D167" s="4"/>
      <c r="E167" s="52"/>
      <c r="F167" s="14" t="s">
        <v>38</v>
      </c>
      <c r="G167" s="15" t="s">
        <v>94</v>
      </c>
      <c r="H167" s="21" t="s">
        <v>151</v>
      </c>
      <c r="I167" s="21" t="s">
        <v>78</v>
      </c>
      <c r="J167" s="16">
        <f>J168</f>
        <v>12270.7</v>
      </c>
      <c r="K167" s="16">
        <f t="shared" ref="K167:L167" si="67">K168</f>
        <v>12270.7</v>
      </c>
      <c r="L167" s="16">
        <f t="shared" si="67"/>
        <v>12270.7</v>
      </c>
    </row>
    <row r="168" spans="4:12" ht="21" thickBot="1" x14ac:dyDescent="0.35">
      <c r="D168" s="4"/>
      <c r="E168" s="52"/>
      <c r="F168" s="14" t="s">
        <v>39</v>
      </c>
      <c r="G168" s="15" t="s">
        <v>94</v>
      </c>
      <c r="H168" s="21">
        <v>540</v>
      </c>
      <c r="I168" s="21" t="s">
        <v>79</v>
      </c>
      <c r="J168" s="16">
        <f>J164</f>
        <v>12270.7</v>
      </c>
      <c r="K168" s="16">
        <f t="shared" ref="K168:L168" si="68">K164</f>
        <v>12270.7</v>
      </c>
      <c r="L168" s="16">
        <f t="shared" si="68"/>
        <v>12270.7</v>
      </c>
    </row>
    <row r="169" spans="4:12" ht="60.75" customHeight="1" thickBot="1" x14ac:dyDescent="0.35">
      <c r="D169" s="4"/>
      <c r="E169" s="17"/>
      <c r="F169" s="14" t="s">
        <v>40</v>
      </c>
      <c r="G169" s="15" t="s">
        <v>93</v>
      </c>
      <c r="H169" s="21"/>
      <c r="I169" s="21"/>
      <c r="J169" s="16">
        <f t="shared" ref="J169:L170" si="69">J170</f>
        <v>200</v>
      </c>
      <c r="K169" s="16">
        <f t="shared" si="69"/>
        <v>300</v>
      </c>
      <c r="L169" s="16">
        <f t="shared" si="69"/>
        <v>300</v>
      </c>
    </row>
    <row r="170" spans="4:12" ht="21" thickBot="1" x14ac:dyDescent="0.35">
      <c r="D170" s="4"/>
      <c r="E170" s="17"/>
      <c r="F170" s="14" t="s">
        <v>9</v>
      </c>
      <c r="G170" s="15" t="s">
        <v>93</v>
      </c>
      <c r="H170" s="21">
        <v>200</v>
      </c>
      <c r="I170" s="21"/>
      <c r="J170" s="16">
        <f t="shared" si="69"/>
        <v>200</v>
      </c>
      <c r="K170" s="16">
        <f t="shared" si="69"/>
        <v>300</v>
      </c>
      <c r="L170" s="16">
        <f t="shared" si="69"/>
        <v>300</v>
      </c>
    </row>
    <row r="171" spans="4:12" ht="32.25" thickBot="1" x14ac:dyDescent="0.35">
      <c r="D171" s="4"/>
      <c r="E171" s="17"/>
      <c r="F171" s="14" t="s">
        <v>10</v>
      </c>
      <c r="G171" s="15" t="s">
        <v>93</v>
      </c>
      <c r="H171" s="21">
        <v>240</v>
      </c>
      <c r="I171" s="21"/>
      <c r="J171" s="16">
        <v>200</v>
      </c>
      <c r="K171" s="16">
        <v>300</v>
      </c>
      <c r="L171" s="16">
        <v>300</v>
      </c>
    </row>
    <row r="172" spans="4:12" ht="21" thickBot="1" x14ac:dyDescent="0.35">
      <c r="D172" s="4"/>
      <c r="E172" s="17"/>
      <c r="F172" s="14" t="s">
        <v>42</v>
      </c>
      <c r="G172" s="15" t="s">
        <v>93</v>
      </c>
      <c r="H172" s="21" t="s">
        <v>115</v>
      </c>
      <c r="I172" s="21" t="s">
        <v>88</v>
      </c>
      <c r="J172" s="16">
        <f>J173</f>
        <v>200</v>
      </c>
      <c r="K172" s="16">
        <f t="shared" ref="K172:L172" si="70">K173</f>
        <v>300</v>
      </c>
      <c r="L172" s="16">
        <f t="shared" si="70"/>
        <v>300</v>
      </c>
    </row>
    <row r="173" spans="4:12" ht="21" thickBot="1" x14ac:dyDescent="0.35">
      <c r="D173" s="4"/>
      <c r="E173" s="17"/>
      <c r="F173" s="14" t="s">
        <v>43</v>
      </c>
      <c r="G173" s="15" t="s">
        <v>93</v>
      </c>
      <c r="H173" s="21">
        <v>240</v>
      </c>
      <c r="I173" s="21" t="s">
        <v>202</v>
      </c>
      <c r="J173" s="16">
        <f>J169</f>
        <v>200</v>
      </c>
      <c r="K173" s="16">
        <f t="shared" ref="K173:L173" si="71">K169</f>
        <v>300</v>
      </c>
      <c r="L173" s="16">
        <f t="shared" si="71"/>
        <v>300</v>
      </c>
    </row>
    <row r="174" spans="4:12" ht="63.75" thickBot="1" x14ac:dyDescent="0.35">
      <c r="D174" s="4"/>
      <c r="E174" s="17"/>
      <c r="F174" s="113" t="s">
        <v>41</v>
      </c>
      <c r="G174" s="114" t="s">
        <v>92</v>
      </c>
      <c r="H174" s="115"/>
      <c r="I174" s="115"/>
      <c r="J174" s="103">
        <f t="shared" ref="J174:L175" si="72">J175</f>
        <v>10</v>
      </c>
      <c r="K174" s="16">
        <f t="shared" si="72"/>
        <v>20</v>
      </c>
      <c r="L174" s="16">
        <f t="shared" si="72"/>
        <v>20</v>
      </c>
    </row>
    <row r="175" spans="4:12" ht="21" thickBot="1" x14ac:dyDescent="0.35">
      <c r="D175" s="4"/>
      <c r="E175" s="17"/>
      <c r="F175" s="113" t="s">
        <v>197</v>
      </c>
      <c r="G175" s="114" t="s">
        <v>92</v>
      </c>
      <c r="H175" s="115">
        <v>200</v>
      </c>
      <c r="I175" s="115"/>
      <c r="J175" s="103">
        <f t="shared" si="72"/>
        <v>10</v>
      </c>
      <c r="K175" s="16">
        <f t="shared" si="72"/>
        <v>20</v>
      </c>
      <c r="L175" s="16">
        <f t="shared" si="72"/>
        <v>20</v>
      </c>
    </row>
    <row r="176" spans="4:12" ht="32.25" thickBot="1" x14ac:dyDescent="0.35">
      <c r="D176" s="4"/>
      <c r="E176" s="17"/>
      <c r="F176" s="113" t="s">
        <v>10</v>
      </c>
      <c r="G176" s="114" t="s">
        <v>92</v>
      </c>
      <c r="H176" s="115">
        <v>240</v>
      </c>
      <c r="I176" s="115"/>
      <c r="J176" s="103">
        <v>10</v>
      </c>
      <c r="K176" s="16">
        <v>20</v>
      </c>
      <c r="L176" s="16">
        <v>20</v>
      </c>
    </row>
    <row r="177" spans="4:12" ht="21" thickBot="1" x14ac:dyDescent="0.35">
      <c r="D177" s="4"/>
      <c r="E177" s="52"/>
      <c r="F177" s="113" t="s">
        <v>42</v>
      </c>
      <c r="G177" s="114" t="s">
        <v>92</v>
      </c>
      <c r="H177" s="115" t="s">
        <v>115</v>
      </c>
      <c r="I177" s="115">
        <v>1000</v>
      </c>
      <c r="J177" s="103">
        <f>J178</f>
        <v>10</v>
      </c>
      <c r="K177" s="16">
        <f>K178</f>
        <v>20</v>
      </c>
      <c r="L177" s="16">
        <f>L178</f>
        <v>20</v>
      </c>
    </row>
    <row r="178" spans="4:12" ht="21" thickBot="1" x14ac:dyDescent="0.35">
      <c r="D178" s="4"/>
      <c r="E178" s="52"/>
      <c r="F178" s="113" t="s">
        <v>43</v>
      </c>
      <c r="G178" s="114" t="s">
        <v>92</v>
      </c>
      <c r="H178" s="115">
        <v>240</v>
      </c>
      <c r="I178" s="115">
        <v>1006</v>
      </c>
      <c r="J178" s="103">
        <f>J174</f>
        <v>10</v>
      </c>
      <c r="K178" s="16">
        <f t="shared" ref="K178:L178" si="73">K174</f>
        <v>20</v>
      </c>
      <c r="L178" s="16">
        <f t="shared" si="73"/>
        <v>20</v>
      </c>
    </row>
    <row r="179" spans="4:12" ht="31.5" customHeight="1" x14ac:dyDescent="0.3">
      <c r="D179" s="4"/>
      <c r="E179" s="145"/>
      <c r="F179" s="160" t="s">
        <v>44</v>
      </c>
      <c r="G179" s="134" t="s">
        <v>227</v>
      </c>
      <c r="H179" s="150"/>
      <c r="I179" s="150"/>
      <c r="J179" s="130">
        <f>J181</f>
        <v>17528.706999999999</v>
      </c>
      <c r="K179" s="130">
        <f>K181</f>
        <v>16928.099999999999</v>
      </c>
      <c r="L179" s="130">
        <f>L181</f>
        <v>17500</v>
      </c>
    </row>
    <row r="180" spans="4:12" ht="17.25" customHeight="1" thickBot="1" x14ac:dyDescent="0.35">
      <c r="D180" s="4"/>
      <c r="E180" s="146"/>
      <c r="F180" s="161"/>
      <c r="G180" s="134"/>
      <c r="H180" s="150"/>
      <c r="I180" s="150"/>
      <c r="J180" s="130"/>
      <c r="K180" s="130"/>
      <c r="L180" s="130"/>
    </row>
    <row r="181" spans="4:12" ht="78.75" customHeight="1" x14ac:dyDescent="0.3">
      <c r="D181" s="4"/>
      <c r="E181" s="145"/>
      <c r="F181" s="131" t="s">
        <v>203</v>
      </c>
      <c r="G181" s="134" t="s">
        <v>227</v>
      </c>
      <c r="H181" s="134"/>
      <c r="I181" s="134"/>
      <c r="J181" s="130">
        <f>J187+J185+J183</f>
        <v>17528.706999999999</v>
      </c>
      <c r="K181" s="130">
        <f>K199+K197+K190+K187+K185</f>
        <v>16928.099999999999</v>
      </c>
      <c r="L181" s="130">
        <f>L199+L197+L190+L187+L185</f>
        <v>17500</v>
      </c>
    </row>
    <row r="182" spans="4:12" ht="15.75" customHeight="1" thickBot="1" x14ac:dyDescent="0.35">
      <c r="D182" s="4"/>
      <c r="E182" s="146"/>
      <c r="F182" s="131"/>
      <c r="G182" s="134"/>
      <c r="H182" s="134"/>
      <c r="I182" s="134"/>
      <c r="J182" s="130"/>
      <c r="K182" s="130"/>
      <c r="L182" s="130"/>
    </row>
    <row r="183" spans="4:12" ht="48.75" customHeight="1" thickBot="1" x14ac:dyDescent="0.35">
      <c r="D183" s="4"/>
      <c r="E183" s="120"/>
      <c r="F183" s="58" t="s">
        <v>232</v>
      </c>
      <c r="G183" s="35" t="s">
        <v>231</v>
      </c>
      <c r="H183" s="117" t="s">
        <v>127</v>
      </c>
      <c r="I183" s="117"/>
      <c r="J183" s="119">
        <f>J184</f>
        <v>1149.3</v>
      </c>
      <c r="K183" s="119">
        <f t="shared" ref="K183:L185" si="74">K184</f>
        <v>0</v>
      </c>
      <c r="L183" s="119">
        <f t="shared" si="74"/>
        <v>0</v>
      </c>
    </row>
    <row r="184" spans="4:12" ht="15.75" customHeight="1" thickBot="1" x14ac:dyDescent="0.35">
      <c r="D184" s="4"/>
      <c r="E184" s="120"/>
      <c r="F184" s="77" t="s">
        <v>205</v>
      </c>
      <c r="G184" s="35" t="s">
        <v>231</v>
      </c>
      <c r="H184" s="117" t="s">
        <v>128</v>
      </c>
      <c r="I184" s="117"/>
      <c r="J184" s="119">
        <v>1149.3</v>
      </c>
      <c r="K184" s="119">
        <v>0</v>
      </c>
      <c r="L184" s="119">
        <v>0</v>
      </c>
    </row>
    <row r="185" spans="4:12" ht="49.5" customHeight="1" thickBot="1" x14ac:dyDescent="0.35">
      <c r="D185" s="4"/>
      <c r="E185" s="17"/>
      <c r="F185" s="58" t="s">
        <v>222</v>
      </c>
      <c r="G185" s="35" t="s">
        <v>124</v>
      </c>
      <c r="H185" s="15" t="s">
        <v>127</v>
      </c>
      <c r="I185" s="15"/>
      <c r="J185" s="16">
        <f>J186</f>
        <v>1154.5070000000001</v>
      </c>
      <c r="K185" s="16">
        <f t="shared" si="74"/>
        <v>0</v>
      </c>
      <c r="L185" s="16">
        <f t="shared" si="74"/>
        <v>0</v>
      </c>
    </row>
    <row r="186" spans="4:12" ht="15.75" customHeight="1" thickBot="1" x14ac:dyDescent="0.35">
      <c r="D186" s="4"/>
      <c r="E186" s="17"/>
      <c r="F186" s="77" t="s">
        <v>205</v>
      </c>
      <c r="G186" s="35" t="s">
        <v>124</v>
      </c>
      <c r="H186" s="15" t="s">
        <v>128</v>
      </c>
      <c r="I186" s="15"/>
      <c r="J186" s="16">
        <v>1154.5070000000001</v>
      </c>
      <c r="K186" s="16">
        <v>0</v>
      </c>
      <c r="L186" s="16">
        <v>0</v>
      </c>
    </row>
    <row r="187" spans="4:12" ht="69" customHeight="1" thickBot="1" x14ac:dyDescent="0.35">
      <c r="D187" s="4"/>
      <c r="E187" s="17"/>
      <c r="F187" s="53" t="s">
        <v>180</v>
      </c>
      <c r="G187" s="35" t="s">
        <v>227</v>
      </c>
      <c r="H187" s="15" t="s">
        <v>129</v>
      </c>
      <c r="I187" s="15"/>
      <c r="J187" s="16">
        <f>J188+J197</f>
        <v>15224.9</v>
      </c>
      <c r="K187" s="38">
        <f>K188</f>
        <v>0</v>
      </c>
      <c r="L187" s="38">
        <f>L188</f>
        <v>0</v>
      </c>
    </row>
    <row r="188" spans="4:12" ht="35.25" customHeight="1" thickBot="1" x14ac:dyDescent="0.35">
      <c r="D188" s="4"/>
      <c r="E188" s="17"/>
      <c r="F188" s="32" t="s">
        <v>9</v>
      </c>
      <c r="G188" s="35" t="s">
        <v>125</v>
      </c>
      <c r="H188" s="15" t="s">
        <v>127</v>
      </c>
      <c r="I188" s="15"/>
      <c r="J188" s="16">
        <f>J189</f>
        <v>420.9</v>
      </c>
      <c r="K188" s="38">
        <v>0</v>
      </c>
      <c r="L188" s="38">
        <v>0</v>
      </c>
    </row>
    <row r="189" spans="4:12" ht="40.5" customHeight="1" thickBot="1" x14ac:dyDescent="0.35">
      <c r="D189" s="4"/>
      <c r="E189" s="17"/>
      <c r="F189" s="32" t="s">
        <v>10</v>
      </c>
      <c r="G189" s="35" t="s">
        <v>125</v>
      </c>
      <c r="H189" s="15" t="s">
        <v>218</v>
      </c>
      <c r="I189" s="15"/>
      <c r="J189" s="16">
        <v>420.9</v>
      </c>
      <c r="K189" s="38">
        <f>K190</f>
        <v>0</v>
      </c>
      <c r="L189" s="38">
        <f>L190</f>
        <v>0</v>
      </c>
    </row>
    <row r="190" spans="4:12" ht="57.75" hidden="1" customHeight="1" thickBot="1" x14ac:dyDescent="0.35">
      <c r="D190" s="4"/>
      <c r="E190" s="17"/>
      <c r="F190" s="32" t="s">
        <v>123</v>
      </c>
      <c r="G190" s="35" t="s">
        <v>126</v>
      </c>
      <c r="H190" s="15" t="s">
        <v>127</v>
      </c>
      <c r="I190" s="15"/>
      <c r="J190" s="38"/>
      <c r="K190" s="38">
        <v>0</v>
      </c>
      <c r="L190" s="38">
        <v>0</v>
      </c>
    </row>
    <row r="191" spans="4:12" ht="16.5" hidden="1" customHeight="1" thickBot="1" x14ac:dyDescent="0.35">
      <c r="D191" s="4"/>
      <c r="E191" s="17"/>
      <c r="F191" s="40" t="s">
        <v>116</v>
      </c>
      <c r="G191" s="35" t="s">
        <v>126</v>
      </c>
      <c r="H191" s="15" t="s">
        <v>128</v>
      </c>
      <c r="I191" s="15"/>
      <c r="J191" s="38"/>
      <c r="K191" s="38">
        <v>0</v>
      </c>
      <c r="L191" s="38">
        <v>0</v>
      </c>
    </row>
    <row r="192" spans="4:12" ht="89.25" hidden="1" customHeight="1" thickBot="1" x14ac:dyDescent="0.35">
      <c r="D192" s="4"/>
      <c r="E192" s="17"/>
      <c r="F192" s="25" t="s">
        <v>179</v>
      </c>
      <c r="G192" s="35" t="s">
        <v>124</v>
      </c>
      <c r="H192" s="15" t="s">
        <v>129</v>
      </c>
      <c r="I192" s="15"/>
      <c r="J192" s="16"/>
      <c r="K192" s="38">
        <f>K193</f>
        <v>0</v>
      </c>
      <c r="L192" s="38">
        <f>L193</f>
        <v>0</v>
      </c>
    </row>
    <row r="193" spans="4:12" ht="25.5" hidden="1" customHeight="1" thickBot="1" x14ac:dyDescent="0.35">
      <c r="D193" s="4"/>
      <c r="E193" s="17"/>
      <c r="F193" s="32" t="s">
        <v>9</v>
      </c>
      <c r="G193" s="35" t="s">
        <v>124</v>
      </c>
      <c r="H193" s="15" t="s">
        <v>127</v>
      </c>
      <c r="I193" s="15"/>
      <c r="J193" s="16"/>
      <c r="K193" s="38">
        <v>0</v>
      </c>
      <c r="L193" s="38">
        <v>0</v>
      </c>
    </row>
    <row r="194" spans="4:12" ht="33" hidden="1" customHeight="1" thickBot="1" x14ac:dyDescent="0.35">
      <c r="D194" s="4"/>
      <c r="E194" s="17"/>
      <c r="F194" s="32" t="s">
        <v>10</v>
      </c>
      <c r="G194" s="35" t="s">
        <v>124</v>
      </c>
      <c r="H194" s="15" t="s">
        <v>128</v>
      </c>
      <c r="I194" s="15"/>
      <c r="J194" s="16"/>
      <c r="K194" s="38">
        <v>0</v>
      </c>
      <c r="L194" s="38">
        <v>0</v>
      </c>
    </row>
    <row r="195" spans="4:12" ht="33" customHeight="1" thickBot="1" x14ac:dyDescent="0.35">
      <c r="D195" s="4"/>
      <c r="E195" s="105"/>
      <c r="F195" s="101" t="s">
        <v>45</v>
      </c>
      <c r="G195" s="35" t="s">
        <v>125</v>
      </c>
      <c r="H195" s="102" t="s">
        <v>129</v>
      </c>
      <c r="I195" s="102">
        <v>1100</v>
      </c>
      <c r="J195" s="103">
        <f>J189</f>
        <v>420.9</v>
      </c>
      <c r="K195" s="38">
        <v>0</v>
      </c>
      <c r="L195" s="38">
        <v>0</v>
      </c>
    </row>
    <row r="196" spans="4:12" ht="33" customHeight="1" thickBot="1" x14ac:dyDescent="0.35">
      <c r="D196" s="4"/>
      <c r="E196" s="105"/>
      <c r="F196" s="101" t="s">
        <v>46</v>
      </c>
      <c r="G196" s="35" t="s">
        <v>125</v>
      </c>
      <c r="H196" s="102" t="s">
        <v>127</v>
      </c>
      <c r="I196" s="102">
        <v>1101</v>
      </c>
      <c r="J196" s="103">
        <f>J195</f>
        <v>420.9</v>
      </c>
      <c r="K196" s="38">
        <f>K197</f>
        <v>16928.099999999999</v>
      </c>
      <c r="L196" s="38">
        <f>L197</f>
        <v>17500</v>
      </c>
    </row>
    <row r="197" spans="4:12" ht="43.5" customHeight="1" thickBot="1" x14ac:dyDescent="0.35">
      <c r="D197" s="4"/>
      <c r="E197" s="17"/>
      <c r="F197" s="77" t="s">
        <v>204</v>
      </c>
      <c r="G197" s="54" t="s">
        <v>91</v>
      </c>
      <c r="H197" s="15" t="s">
        <v>129</v>
      </c>
      <c r="I197" s="15"/>
      <c r="J197" s="16">
        <f>J198</f>
        <v>14804</v>
      </c>
      <c r="K197" s="16">
        <f>K198</f>
        <v>16928.099999999999</v>
      </c>
      <c r="L197" s="16">
        <f>L198</f>
        <v>17500</v>
      </c>
    </row>
    <row r="198" spans="4:12" ht="21" thickBot="1" x14ac:dyDescent="0.35">
      <c r="D198" s="4"/>
      <c r="E198" s="17"/>
      <c r="F198" s="77" t="s">
        <v>205</v>
      </c>
      <c r="G198" s="54" t="s">
        <v>91</v>
      </c>
      <c r="H198" s="15" t="s">
        <v>127</v>
      </c>
      <c r="I198" s="15"/>
      <c r="J198" s="16">
        <v>14804</v>
      </c>
      <c r="K198" s="16">
        <v>16928.099999999999</v>
      </c>
      <c r="L198" s="16">
        <v>17500</v>
      </c>
    </row>
    <row r="199" spans="4:12" ht="32.25" hidden="1" thickBot="1" x14ac:dyDescent="0.35">
      <c r="D199" s="4"/>
      <c r="E199" s="17"/>
      <c r="F199" s="27" t="s">
        <v>9</v>
      </c>
      <c r="G199" s="15" t="s">
        <v>90</v>
      </c>
      <c r="H199" s="15">
        <v>200</v>
      </c>
      <c r="I199" s="15"/>
      <c r="J199" s="16">
        <f>J200</f>
        <v>0</v>
      </c>
      <c r="K199" s="16">
        <f>K200</f>
        <v>0</v>
      </c>
      <c r="L199" s="16">
        <f>L200</f>
        <v>0</v>
      </c>
    </row>
    <row r="200" spans="4:12" ht="32.25" hidden="1" thickBot="1" x14ac:dyDescent="0.35">
      <c r="D200" s="4"/>
      <c r="E200" s="17"/>
      <c r="F200" s="14" t="s">
        <v>10</v>
      </c>
      <c r="G200" s="15" t="s">
        <v>90</v>
      </c>
      <c r="H200" s="15">
        <v>240</v>
      </c>
      <c r="I200" s="15"/>
      <c r="J200" s="16">
        <v>0</v>
      </c>
      <c r="K200" s="16">
        <v>0</v>
      </c>
      <c r="L200" s="16">
        <v>0</v>
      </c>
    </row>
    <row r="201" spans="4:12" ht="21" thickBot="1" x14ac:dyDescent="0.35">
      <c r="D201" s="4"/>
      <c r="E201" s="52"/>
      <c r="F201" s="14" t="s">
        <v>45</v>
      </c>
      <c r="G201" s="54" t="s">
        <v>91</v>
      </c>
      <c r="H201" s="15" t="s">
        <v>129</v>
      </c>
      <c r="I201" s="15">
        <v>1100</v>
      </c>
      <c r="J201" s="16">
        <f>J197</f>
        <v>14804</v>
      </c>
      <c r="K201" s="16">
        <f>K202</f>
        <v>16928.099999999999</v>
      </c>
      <c r="L201" s="16">
        <f>L202</f>
        <v>17500</v>
      </c>
    </row>
    <row r="202" spans="4:12" ht="21" thickBot="1" x14ac:dyDescent="0.35">
      <c r="D202" s="4"/>
      <c r="E202" s="52"/>
      <c r="F202" s="14" t="s">
        <v>46</v>
      </c>
      <c r="G202" s="54" t="s">
        <v>91</v>
      </c>
      <c r="H202" s="15" t="s">
        <v>127</v>
      </c>
      <c r="I202" s="15">
        <v>1101</v>
      </c>
      <c r="J202" s="16">
        <f>J201</f>
        <v>14804</v>
      </c>
      <c r="K202" s="16">
        <f>K181</f>
        <v>16928.099999999999</v>
      </c>
      <c r="L202" s="16">
        <f>L181</f>
        <v>17500</v>
      </c>
    </row>
    <row r="203" spans="4:12" ht="21" customHeight="1" x14ac:dyDescent="0.3">
      <c r="D203" s="4"/>
      <c r="E203" s="145"/>
      <c r="F203" s="162" t="s">
        <v>196</v>
      </c>
      <c r="G203" s="163">
        <v>8200000000</v>
      </c>
      <c r="H203" s="156"/>
      <c r="I203" s="156"/>
      <c r="J203" s="157">
        <f>J205</f>
        <v>44495.203999999991</v>
      </c>
      <c r="K203" s="157">
        <f>K205</f>
        <v>37114.608999999997</v>
      </c>
      <c r="L203" s="157">
        <f>L205</f>
        <v>38767.718999999997</v>
      </c>
    </row>
    <row r="204" spans="4:12" ht="14.25" customHeight="1" thickBot="1" x14ac:dyDescent="0.35">
      <c r="D204" s="4"/>
      <c r="E204" s="146"/>
      <c r="F204" s="162"/>
      <c r="G204" s="163"/>
      <c r="H204" s="156"/>
      <c r="I204" s="156"/>
      <c r="J204" s="157"/>
      <c r="K204" s="157"/>
      <c r="L204" s="157"/>
    </row>
    <row r="205" spans="4:12" ht="15.75" customHeight="1" x14ac:dyDescent="0.3">
      <c r="D205" s="4"/>
      <c r="E205" s="145"/>
      <c r="F205" s="131" t="s">
        <v>47</v>
      </c>
      <c r="G205" s="136">
        <v>8210000000</v>
      </c>
      <c r="H205" s="134"/>
      <c r="I205" s="134"/>
      <c r="J205" s="135">
        <f>J218+J230+J260+J272+J278+J324+J326+J372+J245+J252+J256+J266+J294+J300+J304+J307+J319+J352+J359+J358+J211+J282+J233+J367</f>
        <v>44495.203999999991</v>
      </c>
      <c r="K205" s="135">
        <f>K218+K230+K260+K272+K278+K324+K326+K372+K245+K252+K256+K266+K294+K300+K304+K307+K319+K352+K359+K358+K211+K282+K233</f>
        <v>37114.608999999997</v>
      </c>
      <c r="L205" s="135">
        <f>L218+L230+L260+L272+L278+L324+L326+L372+L245+L252+L256+L266+L294+L300+L304+L307+L319+L352+L359+L358+L211+L282+L233</f>
        <v>38767.718999999997</v>
      </c>
    </row>
    <row r="206" spans="4:12" ht="15.75" customHeight="1" thickBot="1" x14ac:dyDescent="0.35">
      <c r="D206" s="4"/>
      <c r="E206" s="146"/>
      <c r="F206" s="131"/>
      <c r="G206" s="136"/>
      <c r="H206" s="134"/>
      <c r="I206" s="134"/>
      <c r="J206" s="135"/>
      <c r="K206" s="135"/>
      <c r="L206" s="135"/>
    </row>
    <row r="207" spans="4:12" ht="48" hidden="1" x14ac:dyDescent="0.3">
      <c r="D207" s="4"/>
      <c r="E207" s="50"/>
      <c r="F207" s="55" t="s">
        <v>122</v>
      </c>
      <c r="G207" s="35" t="s">
        <v>132</v>
      </c>
      <c r="H207" s="15" t="s">
        <v>134</v>
      </c>
      <c r="I207" s="15"/>
      <c r="J207" s="56">
        <f>J208</f>
        <v>0</v>
      </c>
      <c r="K207" s="56">
        <f t="shared" ref="K207:L207" si="75">K208</f>
        <v>0</v>
      </c>
      <c r="L207" s="56">
        <f t="shared" si="75"/>
        <v>0</v>
      </c>
    </row>
    <row r="208" spans="4:12" ht="20.25" hidden="1" x14ac:dyDescent="0.3">
      <c r="D208" s="4"/>
      <c r="E208" s="50"/>
      <c r="F208" s="57" t="s">
        <v>130</v>
      </c>
      <c r="G208" s="35" t="s">
        <v>132</v>
      </c>
      <c r="H208" s="15" t="s">
        <v>135</v>
      </c>
      <c r="I208" s="15"/>
      <c r="J208" s="56">
        <v>0</v>
      </c>
      <c r="K208" s="56">
        <v>0</v>
      </c>
      <c r="L208" s="56">
        <v>0</v>
      </c>
    </row>
    <row r="209" spans="4:12" ht="63.75" hidden="1" x14ac:dyDescent="0.3">
      <c r="D209" s="4"/>
      <c r="E209" s="50"/>
      <c r="F209" s="55" t="s">
        <v>131</v>
      </c>
      <c r="G209" s="35" t="s">
        <v>133</v>
      </c>
      <c r="H209" s="15" t="s">
        <v>134</v>
      </c>
      <c r="I209" s="15"/>
      <c r="J209" s="56">
        <f>J210</f>
        <v>0</v>
      </c>
      <c r="K209" s="56">
        <f t="shared" ref="K209:L209" si="76">K210</f>
        <v>0</v>
      </c>
      <c r="L209" s="56">
        <f t="shared" si="76"/>
        <v>0</v>
      </c>
    </row>
    <row r="210" spans="4:12" ht="20.25" hidden="1" x14ac:dyDescent="0.3">
      <c r="D210" s="4"/>
      <c r="E210" s="50"/>
      <c r="F210" s="57" t="s">
        <v>130</v>
      </c>
      <c r="G210" s="44" t="s">
        <v>133</v>
      </c>
      <c r="H210" s="15" t="s">
        <v>135</v>
      </c>
      <c r="I210" s="15"/>
      <c r="J210" s="56">
        <v>0</v>
      </c>
      <c r="K210" s="56">
        <v>0</v>
      </c>
      <c r="L210" s="56">
        <v>0</v>
      </c>
    </row>
    <row r="211" spans="4:12" ht="36" customHeight="1" x14ac:dyDescent="0.3">
      <c r="D211" s="4"/>
      <c r="E211" s="50"/>
      <c r="F211" s="58" t="s">
        <v>222</v>
      </c>
      <c r="G211" s="12">
        <v>8210010470</v>
      </c>
      <c r="H211" s="15">
        <v>100</v>
      </c>
      <c r="I211" s="15"/>
      <c r="J211" s="56">
        <f>J212</f>
        <v>92.954999999999998</v>
      </c>
      <c r="K211" s="56">
        <f t="shared" ref="K211:L211" si="77">K213</f>
        <v>0</v>
      </c>
      <c r="L211" s="56">
        <f t="shared" si="77"/>
        <v>0</v>
      </c>
    </row>
    <row r="212" spans="4:12" ht="20.25" x14ac:dyDescent="0.3">
      <c r="D212" s="4"/>
      <c r="E212" s="50"/>
      <c r="F212" s="173" t="s">
        <v>130</v>
      </c>
      <c r="G212" s="136">
        <v>8210010470</v>
      </c>
      <c r="H212" s="134">
        <v>120</v>
      </c>
      <c r="I212" s="134"/>
      <c r="J212" s="135">
        <v>92.954999999999998</v>
      </c>
      <c r="K212" s="135">
        <v>0</v>
      </c>
      <c r="L212" s="135">
        <v>0</v>
      </c>
    </row>
    <row r="213" spans="4:12" ht="10.5" customHeight="1" thickBot="1" x14ac:dyDescent="0.35">
      <c r="D213" s="4"/>
      <c r="E213" s="50"/>
      <c r="F213" s="174"/>
      <c r="G213" s="136"/>
      <c r="H213" s="134"/>
      <c r="I213" s="134"/>
      <c r="J213" s="135"/>
      <c r="K213" s="135"/>
      <c r="L213" s="135"/>
    </row>
    <row r="214" spans="4:12" ht="41.25" customHeight="1" thickBot="1" x14ac:dyDescent="0.35">
      <c r="D214" s="4"/>
      <c r="E214" s="145"/>
      <c r="F214" s="131" t="s">
        <v>178</v>
      </c>
      <c r="G214" s="136">
        <v>8210090220</v>
      </c>
      <c r="H214" s="134"/>
      <c r="I214" s="134"/>
      <c r="J214" s="135">
        <f>J216</f>
        <v>1266.019</v>
      </c>
      <c r="K214" s="135">
        <f>K216</f>
        <v>1345.78</v>
      </c>
      <c r="L214" s="135">
        <f>L216</f>
        <v>1430.5619999999999</v>
      </c>
    </row>
    <row r="215" spans="4:12" ht="15.75" hidden="1" customHeight="1" thickBot="1" x14ac:dyDescent="0.35">
      <c r="D215" s="4"/>
      <c r="E215" s="146"/>
      <c r="F215" s="131"/>
      <c r="G215" s="136"/>
      <c r="H215" s="134"/>
      <c r="I215" s="134"/>
      <c r="J215" s="135"/>
      <c r="K215" s="135"/>
      <c r="L215" s="135"/>
    </row>
    <row r="216" spans="4:12" ht="30.75" customHeight="1" x14ac:dyDescent="0.3">
      <c r="D216" s="4"/>
      <c r="E216" s="145"/>
      <c r="F216" s="42" t="s">
        <v>199</v>
      </c>
      <c r="G216" s="12">
        <v>8210090220</v>
      </c>
      <c r="H216" s="15" t="s">
        <v>134</v>
      </c>
      <c r="I216" s="15"/>
      <c r="J216" s="56">
        <f>J217</f>
        <v>1266.019</v>
      </c>
      <c r="K216" s="56">
        <f t="shared" ref="K216:L216" si="78">K217</f>
        <v>1345.78</v>
      </c>
      <c r="L216" s="56">
        <f t="shared" si="78"/>
        <v>1430.5619999999999</v>
      </c>
    </row>
    <row r="217" spans="4:12" ht="30.75" customHeight="1" thickBot="1" x14ac:dyDescent="0.35">
      <c r="D217" s="4"/>
      <c r="E217" s="146"/>
      <c r="F217" s="42" t="s">
        <v>48</v>
      </c>
      <c r="G217" s="12">
        <v>8210090220</v>
      </c>
      <c r="H217" s="15" t="s">
        <v>135</v>
      </c>
      <c r="I217" s="15"/>
      <c r="J217" s="56">
        <v>1266.019</v>
      </c>
      <c r="K217" s="56">
        <v>1345.78</v>
      </c>
      <c r="L217" s="56">
        <v>1430.5619999999999</v>
      </c>
    </row>
    <row r="218" spans="4:12" ht="21" thickBot="1" x14ac:dyDescent="0.35">
      <c r="D218" s="4"/>
      <c r="E218" s="52"/>
      <c r="F218" s="78" t="s">
        <v>49</v>
      </c>
      <c r="G218" s="12">
        <v>8210090220</v>
      </c>
      <c r="H218" s="15" t="s">
        <v>134</v>
      </c>
      <c r="I218" s="15" t="s">
        <v>72</v>
      </c>
      <c r="J218" s="56">
        <f>J219</f>
        <v>1266.019</v>
      </c>
      <c r="K218" s="56">
        <f>K219</f>
        <v>1345.78</v>
      </c>
      <c r="L218" s="56">
        <f>L219</f>
        <v>1430.5619999999999</v>
      </c>
    </row>
    <row r="219" spans="4:12" ht="15.75" customHeight="1" x14ac:dyDescent="0.3">
      <c r="D219" s="4"/>
      <c r="E219" s="151"/>
      <c r="F219" s="131" t="s">
        <v>206</v>
      </c>
      <c r="G219" s="132">
        <v>8210090220</v>
      </c>
      <c r="H219" s="134" t="s">
        <v>135</v>
      </c>
      <c r="I219" s="134" t="s">
        <v>80</v>
      </c>
      <c r="J219" s="135">
        <f>J214</f>
        <v>1266.019</v>
      </c>
      <c r="K219" s="135">
        <f>K214</f>
        <v>1345.78</v>
      </c>
      <c r="L219" s="135">
        <f>L214</f>
        <v>1430.5619999999999</v>
      </c>
    </row>
    <row r="220" spans="4:12" ht="15.75" customHeight="1" thickBot="1" x14ac:dyDescent="0.35">
      <c r="D220" s="4"/>
      <c r="E220" s="152"/>
      <c r="F220" s="131"/>
      <c r="G220" s="133"/>
      <c r="H220" s="134"/>
      <c r="I220" s="134"/>
      <c r="J220" s="135"/>
      <c r="K220" s="135"/>
      <c r="L220" s="135"/>
    </row>
    <row r="221" spans="4:12" ht="15.75" customHeight="1" x14ac:dyDescent="0.3">
      <c r="D221" s="4"/>
      <c r="E221" s="145"/>
      <c r="F221" s="131" t="s">
        <v>50</v>
      </c>
      <c r="G221" s="136">
        <v>8210000000</v>
      </c>
      <c r="H221" s="134"/>
      <c r="I221" s="134"/>
      <c r="J221" s="130">
        <f>J223</f>
        <v>240</v>
      </c>
      <c r="K221" s="130">
        <f>K223</f>
        <v>240</v>
      </c>
      <c r="L221" s="130">
        <f>L223</f>
        <v>240</v>
      </c>
    </row>
    <row r="222" spans="4:12" ht="11.25" customHeight="1" thickBot="1" x14ac:dyDescent="0.35">
      <c r="D222" s="4"/>
      <c r="E222" s="146"/>
      <c r="F222" s="131"/>
      <c r="G222" s="136"/>
      <c r="H222" s="134"/>
      <c r="I222" s="134"/>
      <c r="J222" s="130"/>
      <c r="K222" s="130"/>
      <c r="L222" s="130"/>
    </row>
    <row r="223" spans="4:12" ht="47.25" customHeight="1" x14ac:dyDescent="0.3">
      <c r="D223" s="4"/>
      <c r="E223" s="145"/>
      <c r="F223" s="131" t="s">
        <v>177</v>
      </c>
      <c r="G223" s="136">
        <v>8210090240</v>
      </c>
      <c r="H223" s="134"/>
      <c r="I223" s="134"/>
      <c r="J223" s="130">
        <f>J226</f>
        <v>240</v>
      </c>
      <c r="K223" s="130">
        <f>K226</f>
        <v>240</v>
      </c>
      <c r="L223" s="130">
        <f>L226</f>
        <v>240</v>
      </c>
    </row>
    <row r="224" spans="4:12" ht="1.5" customHeight="1" thickBot="1" x14ac:dyDescent="0.35">
      <c r="D224" s="4"/>
      <c r="E224" s="146"/>
      <c r="F224" s="131"/>
      <c r="G224" s="136"/>
      <c r="H224" s="134"/>
      <c r="I224" s="134"/>
      <c r="J224" s="130"/>
      <c r="K224" s="130"/>
      <c r="L224" s="130"/>
    </row>
    <row r="225" spans="4:12" ht="55.5" customHeight="1" thickBot="1" x14ac:dyDescent="0.35">
      <c r="D225" s="4"/>
      <c r="E225" s="50"/>
      <c r="F225" s="79" t="s">
        <v>199</v>
      </c>
      <c r="G225" s="64">
        <v>8210090240</v>
      </c>
      <c r="H225" s="15" t="s">
        <v>134</v>
      </c>
      <c r="I225" s="15"/>
      <c r="J225" s="16">
        <f>J226</f>
        <v>240</v>
      </c>
      <c r="K225" s="16">
        <f t="shared" ref="K225:L225" si="79">K226</f>
        <v>240</v>
      </c>
      <c r="L225" s="16">
        <f t="shared" si="79"/>
        <v>240</v>
      </c>
    </row>
    <row r="226" spans="4:12" ht="41.25" customHeight="1" x14ac:dyDescent="0.3">
      <c r="D226" s="4"/>
      <c r="E226" s="145"/>
      <c r="F226" s="61" t="s">
        <v>48</v>
      </c>
      <c r="G226" s="155">
        <v>8210090240</v>
      </c>
      <c r="H226" s="134" t="s">
        <v>135</v>
      </c>
      <c r="I226" s="134"/>
      <c r="J226" s="130">
        <v>240</v>
      </c>
      <c r="K226" s="130">
        <v>240</v>
      </c>
      <c r="L226" s="130">
        <v>240</v>
      </c>
    </row>
    <row r="227" spans="4:12" ht="0.75" customHeight="1" x14ac:dyDescent="0.3">
      <c r="D227" s="4"/>
      <c r="E227" s="149"/>
      <c r="F227" s="62"/>
      <c r="G227" s="155"/>
      <c r="H227" s="134"/>
      <c r="I227" s="134"/>
      <c r="J227" s="130"/>
      <c r="K227" s="130"/>
      <c r="L227" s="130"/>
    </row>
    <row r="228" spans="4:12" ht="7.5" hidden="1" customHeight="1" thickBot="1" x14ac:dyDescent="0.35">
      <c r="D228" s="4"/>
      <c r="E228" s="146"/>
      <c r="F228" s="63"/>
      <c r="G228" s="155"/>
      <c r="H228" s="134"/>
      <c r="I228" s="134"/>
      <c r="J228" s="130"/>
      <c r="K228" s="130"/>
      <c r="L228" s="130"/>
    </row>
    <row r="229" spans="4:12" ht="3.75" hidden="1" customHeight="1" x14ac:dyDescent="0.3">
      <c r="D229" s="4"/>
      <c r="E229" s="50"/>
      <c r="F229" s="63"/>
      <c r="G229" s="64"/>
      <c r="H229" s="15"/>
      <c r="I229" s="15"/>
      <c r="J229" s="16"/>
      <c r="K229" s="16"/>
      <c r="L229" s="16"/>
    </row>
    <row r="230" spans="4:12" ht="27" customHeight="1" thickBot="1" x14ac:dyDescent="0.35">
      <c r="D230" s="4"/>
      <c r="E230" s="50"/>
      <c r="F230" s="78" t="s">
        <v>49</v>
      </c>
      <c r="G230" s="64">
        <v>8210090240</v>
      </c>
      <c r="H230" s="15" t="s">
        <v>134</v>
      </c>
      <c r="I230" s="15" t="s">
        <v>72</v>
      </c>
      <c r="J230" s="16">
        <f>J231</f>
        <v>240</v>
      </c>
      <c r="K230" s="16">
        <f>K231</f>
        <v>240</v>
      </c>
      <c r="L230" s="16">
        <f>L231</f>
        <v>240</v>
      </c>
    </row>
    <row r="231" spans="4:12" ht="15.75" customHeight="1" x14ac:dyDescent="0.3">
      <c r="D231" s="4"/>
      <c r="E231" s="151"/>
      <c r="F231" s="154" t="s">
        <v>51</v>
      </c>
      <c r="G231" s="136">
        <v>8210090240</v>
      </c>
      <c r="H231" s="134" t="s">
        <v>135</v>
      </c>
      <c r="I231" s="134" t="s">
        <v>81</v>
      </c>
      <c r="J231" s="130">
        <f>J221</f>
        <v>240</v>
      </c>
      <c r="K231" s="130">
        <f t="shared" ref="K231:L231" si="80">K221</f>
        <v>240</v>
      </c>
      <c r="L231" s="130">
        <f t="shared" si="80"/>
        <v>240</v>
      </c>
    </row>
    <row r="232" spans="4:12" ht="27" customHeight="1" thickBot="1" x14ac:dyDescent="0.35">
      <c r="D232" s="4"/>
      <c r="E232" s="152"/>
      <c r="F232" s="131"/>
      <c r="G232" s="136"/>
      <c r="H232" s="134"/>
      <c r="I232" s="134"/>
      <c r="J232" s="130"/>
      <c r="K232" s="130"/>
      <c r="L232" s="130"/>
    </row>
    <row r="233" spans="4:12" ht="52.5" customHeight="1" thickBot="1" x14ac:dyDescent="0.35">
      <c r="D233" s="4"/>
      <c r="E233" s="52"/>
      <c r="F233" s="32" t="s">
        <v>152</v>
      </c>
      <c r="G233" s="35" t="s">
        <v>132</v>
      </c>
      <c r="H233" s="15"/>
      <c r="I233" s="22"/>
      <c r="J233" s="38">
        <v>294.35899999999998</v>
      </c>
      <c r="K233" s="38">
        <f t="shared" ref="K233:L233" si="81">K234</f>
        <v>0</v>
      </c>
      <c r="L233" s="38">
        <f t="shared" si="81"/>
        <v>0</v>
      </c>
    </row>
    <row r="234" spans="4:12" ht="47.25" customHeight="1" thickBot="1" x14ac:dyDescent="0.35">
      <c r="D234" s="4"/>
      <c r="E234" s="52"/>
      <c r="F234" s="58" t="s">
        <v>221</v>
      </c>
      <c r="G234" s="35" t="s">
        <v>132</v>
      </c>
      <c r="H234" s="15" t="s">
        <v>134</v>
      </c>
      <c r="I234" s="102" t="s">
        <v>72</v>
      </c>
      <c r="J234" s="38">
        <f>J233</f>
        <v>294.35899999999998</v>
      </c>
      <c r="K234" s="38">
        <f t="shared" ref="K234:L234" si="82">K235</f>
        <v>0</v>
      </c>
      <c r="L234" s="38">
        <f t="shared" si="82"/>
        <v>0</v>
      </c>
    </row>
    <row r="235" spans="4:12" ht="17.25" customHeight="1" thickBot="1" x14ac:dyDescent="0.35">
      <c r="D235" s="4"/>
      <c r="E235" s="52"/>
      <c r="F235" s="57" t="s">
        <v>48</v>
      </c>
      <c r="G235" s="35" t="s">
        <v>132</v>
      </c>
      <c r="H235" s="15" t="s">
        <v>135</v>
      </c>
      <c r="I235" s="102" t="s">
        <v>82</v>
      </c>
      <c r="J235" s="38">
        <f>J234</f>
        <v>294.35899999999998</v>
      </c>
      <c r="K235" s="38">
        <v>0</v>
      </c>
      <c r="L235" s="38">
        <v>0</v>
      </c>
    </row>
    <row r="236" spans="4:12" ht="93.75" hidden="1" customHeight="1" thickBot="1" x14ac:dyDescent="0.35">
      <c r="D236" s="4"/>
      <c r="E236" s="52"/>
      <c r="F236" s="55" t="s">
        <v>131</v>
      </c>
      <c r="G236" s="35" t="s">
        <v>133</v>
      </c>
      <c r="H236" s="15" t="s">
        <v>134</v>
      </c>
      <c r="I236" s="22"/>
      <c r="J236" s="38">
        <f>J237</f>
        <v>0</v>
      </c>
      <c r="K236" s="38">
        <f>K237</f>
        <v>0</v>
      </c>
      <c r="L236" s="38">
        <f>L237</f>
        <v>0</v>
      </c>
    </row>
    <row r="237" spans="4:12" ht="34.5" hidden="1" customHeight="1" thickBot="1" x14ac:dyDescent="0.35">
      <c r="D237" s="4"/>
      <c r="E237" s="52"/>
      <c r="F237" s="57" t="s">
        <v>48</v>
      </c>
      <c r="G237" s="44" t="s">
        <v>133</v>
      </c>
      <c r="H237" s="15" t="s">
        <v>135</v>
      </c>
      <c r="I237" s="22"/>
      <c r="J237" s="38">
        <v>0</v>
      </c>
      <c r="K237" s="38">
        <v>0</v>
      </c>
      <c r="L237" s="38">
        <v>0</v>
      </c>
    </row>
    <row r="238" spans="4:12" ht="27.75" hidden="1" customHeight="1" thickBot="1" x14ac:dyDescent="0.35">
      <c r="D238" s="4"/>
      <c r="E238" s="52"/>
      <c r="F238" s="59" t="s">
        <v>49</v>
      </c>
      <c r="G238" s="14"/>
      <c r="H238" s="15"/>
      <c r="I238" s="22" t="s">
        <v>72</v>
      </c>
      <c r="J238" s="60">
        <f>J239</f>
        <v>0</v>
      </c>
      <c r="K238" s="60">
        <f>K239</f>
        <v>0</v>
      </c>
      <c r="L238" s="60">
        <f>L239</f>
        <v>0</v>
      </c>
    </row>
    <row r="239" spans="4:12" ht="33" hidden="1" customHeight="1" thickBot="1" x14ac:dyDescent="0.35">
      <c r="D239" s="4"/>
      <c r="E239" s="52"/>
      <c r="F239" s="20"/>
      <c r="G239" s="14"/>
      <c r="H239" s="15"/>
      <c r="I239" s="22"/>
      <c r="J239" s="60"/>
      <c r="K239" s="60"/>
      <c r="L239" s="60"/>
    </row>
    <row r="240" spans="4:12" ht="53.25" customHeight="1" thickBot="1" x14ac:dyDescent="0.35">
      <c r="D240" s="4"/>
      <c r="E240" s="17"/>
      <c r="F240" s="32" t="s">
        <v>155</v>
      </c>
      <c r="G240" s="26">
        <v>8210075140</v>
      </c>
      <c r="H240" s="15"/>
      <c r="I240" s="22"/>
      <c r="J240" s="56">
        <f>J242</f>
        <v>59.9</v>
      </c>
      <c r="K240" s="56">
        <f t="shared" ref="K240:L240" si="83">K242</f>
        <v>59.9</v>
      </c>
      <c r="L240" s="56">
        <f t="shared" si="83"/>
        <v>59.9</v>
      </c>
    </row>
    <row r="241" spans="4:12" ht="53.25" customHeight="1" thickBot="1" x14ac:dyDescent="0.35">
      <c r="D241" s="4"/>
      <c r="E241" s="17"/>
      <c r="F241" s="32" t="s">
        <v>199</v>
      </c>
      <c r="G241" s="26">
        <v>8210075140</v>
      </c>
      <c r="H241" s="15" t="s">
        <v>134</v>
      </c>
      <c r="I241" s="22"/>
      <c r="J241" s="56">
        <f>J242</f>
        <v>59.9</v>
      </c>
      <c r="K241" s="56">
        <f t="shared" ref="K241:L241" si="84">K242</f>
        <v>59.9</v>
      </c>
      <c r="L241" s="56">
        <f t="shared" si="84"/>
        <v>59.9</v>
      </c>
    </row>
    <row r="242" spans="4:12" ht="21" thickBot="1" x14ac:dyDescent="0.35">
      <c r="D242" s="4"/>
      <c r="E242" s="17"/>
      <c r="F242" s="14" t="s">
        <v>48</v>
      </c>
      <c r="G242" s="26">
        <v>8210075140</v>
      </c>
      <c r="H242" s="15" t="s">
        <v>135</v>
      </c>
      <c r="I242" s="15"/>
      <c r="J242" s="56">
        <v>59.9</v>
      </c>
      <c r="K242" s="56">
        <v>59.9</v>
      </c>
      <c r="L242" s="56">
        <v>59.9</v>
      </c>
    </row>
    <row r="243" spans="4:12" ht="21" thickBot="1" x14ac:dyDescent="0.35">
      <c r="D243" s="4"/>
      <c r="E243" s="17"/>
      <c r="F243" s="14" t="s">
        <v>9</v>
      </c>
      <c r="G243" s="26">
        <v>8210075140</v>
      </c>
      <c r="H243" s="15" t="s">
        <v>114</v>
      </c>
      <c r="I243" s="15"/>
      <c r="J243" s="56">
        <f>J244</f>
        <v>8.1999999999999993</v>
      </c>
      <c r="K243" s="98">
        <f t="shared" ref="K243:L243" si="85">K244</f>
        <v>0</v>
      </c>
      <c r="L243" s="98">
        <f t="shared" si="85"/>
        <v>0</v>
      </c>
    </row>
    <row r="244" spans="4:12" ht="32.25" thickBot="1" x14ac:dyDescent="0.35">
      <c r="D244" s="4"/>
      <c r="E244" s="17"/>
      <c r="F244" s="14" t="s">
        <v>10</v>
      </c>
      <c r="G244" s="26">
        <v>8210075140</v>
      </c>
      <c r="H244" s="15" t="s">
        <v>115</v>
      </c>
      <c r="I244" s="15"/>
      <c r="J244" s="56">
        <v>8.1999999999999993</v>
      </c>
      <c r="K244" s="56">
        <v>0</v>
      </c>
      <c r="L244" s="56">
        <v>0</v>
      </c>
    </row>
    <row r="245" spans="4:12" ht="21" thickBot="1" x14ac:dyDescent="0.35">
      <c r="D245" s="4"/>
      <c r="E245" s="52"/>
      <c r="F245" s="78" t="s">
        <v>49</v>
      </c>
      <c r="G245" s="26">
        <v>8210075140</v>
      </c>
      <c r="H245" s="15" t="s">
        <v>134</v>
      </c>
      <c r="I245" s="15" t="s">
        <v>72</v>
      </c>
      <c r="J245" s="56">
        <f>J246</f>
        <v>68.099999999999994</v>
      </c>
      <c r="K245" s="56">
        <f>K246</f>
        <v>59.9</v>
      </c>
      <c r="L245" s="56">
        <f>L246</f>
        <v>59.9</v>
      </c>
    </row>
    <row r="246" spans="4:12" ht="15.75" customHeight="1" x14ac:dyDescent="0.3">
      <c r="D246" s="4"/>
      <c r="E246" s="151"/>
      <c r="F246" s="153" t="s">
        <v>52</v>
      </c>
      <c r="G246" s="147">
        <v>8210075140</v>
      </c>
      <c r="H246" s="147">
        <v>120</v>
      </c>
      <c r="I246" s="134" t="s">
        <v>82</v>
      </c>
      <c r="J246" s="135">
        <f>J244+J242</f>
        <v>68.099999999999994</v>
      </c>
      <c r="K246" s="135">
        <f>K244+K242</f>
        <v>59.9</v>
      </c>
      <c r="L246" s="135">
        <f>L244+L242</f>
        <v>59.9</v>
      </c>
    </row>
    <row r="247" spans="4:12" ht="6.75" customHeight="1" thickBot="1" x14ac:dyDescent="0.35">
      <c r="D247" s="4"/>
      <c r="E247" s="152"/>
      <c r="F247" s="154"/>
      <c r="G247" s="148"/>
      <c r="H247" s="148"/>
      <c r="I247" s="134"/>
      <c r="J247" s="135"/>
      <c r="K247" s="135"/>
      <c r="L247" s="135"/>
    </row>
    <row r="248" spans="4:12" ht="51.75" hidden="1" customHeight="1" thickBot="1" x14ac:dyDescent="0.35">
      <c r="D248" s="4"/>
      <c r="E248" s="17"/>
      <c r="F248" s="58" t="s">
        <v>176</v>
      </c>
      <c r="G248" s="26">
        <v>8210010470</v>
      </c>
      <c r="H248" s="15">
        <v>100</v>
      </c>
      <c r="I248" s="15" t="s">
        <v>72</v>
      </c>
      <c r="J248" s="16"/>
      <c r="K248" s="16">
        <f>K249</f>
        <v>0</v>
      </c>
      <c r="L248" s="16">
        <f>L249</f>
        <v>0</v>
      </c>
    </row>
    <row r="249" spans="4:12" ht="42.75" hidden="1" customHeight="1" thickBot="1" x14ac:dyDescent="0.35">
      <c r="D249" s="4"/>
      <c r="E249" s="17"/>
      <c r="F249" s="14" t="s">
        <v>48</v>
      </c>
      <c r="G249" s="26">
        <v>8210010470</v>
      </c>
      <c r="H249" s="15" t="s">
        <v>135</v>
      </c>
      <c r="I249" s="15" t="s">
        <v>82</v>
      </c>
      <c r="J249" s="16"/>
      <c r="K249" s="16">
        <v>0</v>
      </c>
      <c r="L249" s="16">
        <v>0</v>
      </c>
    </row>
    <row r="250" spans="4:12" ht="48" thickBot="1" x14ac:dyDescent="0.35">
      <c r="D250" s="4"/>
      <c r="E250" s="17"/>
      <c r="F250" s="58" t="s">
        <v>199</v>
      </c>
      <c r="G250" s="26">
        <v>8210090210</v>
      </c>
      <c r="H250" s="15" t="s">
        <v>134</v>
      </c>
      <c r="I250" s="15"/>
      <c r="J250" s="16">
        <f t="shared" ref="J250:L250" si="86">J251</f>
        <v>4141.2349999999997</v>
      </c>
      <c r="K250" s="16">
        <f t="shared" si="86"/>
        <v>3975.7269999999999</v>
      </c>
      <c r="L250" s="16">
        <f t="shared" si="86"/>
        <v>4178.5079999999998</v>
      </c>
    </row>
    <row r="251" spans="4:12" ht="21" thickBot="1" x14ac:dyDescent="0.35">
      <c r="D251" s="4"/>
      <c r="E251" s="52"/>
      <c r="F251" s="14" t="s">
        <v>48</v>
      </c>
      <c r="G251" s="26">
        <v>8210090210</v>
      </c>
      <c r="H251" s="15">
        <v>120</v>
      </c>
      <c r="I251" s="15"/>
      <c r="J251" s="38">
        <v>4141.2349999999997</v>
      </c>
      <c r="K251" s="38">
        <v>3975.7269999999999</v>
      </c>
      <c r="L251" s="38">
        <v>4178.5079999999998</v>
      </c>
    </row>
    <row r="252" spans="4:12" ht="21" thickBot="1" x14ac:dyDescent="0.35">
      <c r="D252" s="4"/>
      <c r="E252" s="52"/>
      <c r="F252" s="78" t="s">
        <v>49</v>
      </c>
      <c r="G252" s="26">
        <v>8210090210</v>
      </c>
      <c r="H252" s="15" t="s">
        <v>134</v>
      </c>
      <c r="I252" s="15" t="s">
        <v>72</v>
      </c>
      <c r="J252" s="38">
        <f>J253</f>
        <v>4141.2349999999997</v>
      </c>
      <c r="K252" s="38">
        <f t="shared" ref="K252:L252" si="87">K253</f>
        <v>3975.7269999999999</v>
      </c>
      <c r="L252" s="38">
        <f t="shared" si="87"/>
        <v>4178.5079999999998</v>
      </c>
    </row>
    <row r="253" spans="4:12" ht="21" thickBot="1" x14ac:dyDescent="0.35">
      <c r="D253" s="4"/>
      <c r="E253" s="52"/>
      <c r="F253" s="14" t="s">
        <v>52</v>
      </c>
      <c r="G253" s="26">
        <v>8210090210</v>
      </c>
      <c r="H253" s="15">
        <v>120</v>
      </c>
      <c r="I253" s="15" t="s">
        <v>82</v>
      </c>
      <c r="J253" s="38">
        <f>J250</f>
        <v>4141.2349999999997</v>
      </c>
      <c r="K253" s="38">
        <f t="shared" ref="K253:L253" si="88">K250</f>
        <v>3975.7269999999999</v>
      </c>
      <c r="L253" s="38">
        <f t="shared" si="88"/>
        <v>4178.5079999999998</v>
      </c>
    </row>
    <row r="254" spans="4:12" ht="21" thickBot="1" x14ac:dyDescent="0.35">
      <c r="D254" s="4"/>
      <c r="E254" s="17"/>
      <c r="F254" s="14" t="s">
        <v>197</v>
      </c>
      <c r="G254" s="26">
        <v>8210090210</v>
      </c>
      <c r="H254" s="21">
        <v>200</v>
      </c>
      <c r="I254" s="15"/>
      <c r="J254" s="16">
        <f>J255</f>
        <v>8873.0079999999998</v>
      </c>
      <c r="K254" s="16">
        <f>K255</f>
        <v>7243.0069999999996</v>
      </c>
      <c r="L254" s="16">
        <f>L255</f>
        <v>7243.0069999999996</v>
      </c>
    </row>
    <row r="255" spans="4:12" ht="32.25" thickBot="1" x14ac:dyDescent="0.35">
      <c r="D255" s="4"/>
      <c r="E255" s="17"/>
      <c r="F255" s="14" t="s">
        <v>10</v>
      </c>
      <c r="G255" s="26">
        <v>8210090210</v>
      </c>
      <c r="H255" s="21">
        <v>240</v>
      </c>
      <c r="I255" s="15"/>
      <c r="J255" s="38">
        <v>8873.0079999999998</v>
      </c>
      <c r="K255" s="38">
        <v>7243.0069999999996</v>
      </c>
      <c r="L255" s="38">
        <v>7243.0069999999996</v>
      </c>
    </row>
    <row r="256" spans="4:12" ht="21" thickBot="1" x14ac:dyDescent="0.35">
      <c r="D256" s="4"/>
      <c r="E256" s="17"/>
      <c r="F256" s="78" t="s">
        <v>49</v>
      </c>
      <c r="G256" s="26">
        <v>8210090210</v>
      </c>
      <c r="H256" s="21">
        <v>200</v>
      </c>
      <c r="I256" s="15" t="s">
        <v>72</v>
      </c>
      <c r="J256" s="38">
        <f>J257</f>
        <v>8873.0079999999998</v>
      </c>
      <c r="K256" s="38">
        <f t="shared" ref="K256:L256" si="89">K257</f>
        <v>7243.0069999999996</v>
      </c>
      <c r="L256" s="38">
        <f t="shared" si="89"/>
        <v>7243.0069999999996</v>
      </c>
    </row>
    <row r="257" spans="4:12" ht="21" thickBot="1" x14ac:dyDescent="0.35">
      <c r="D257" s="4"/>
      <c r="E257" s="17"/>
      <c r="F257" s="14" t="s">
        <v>52</v>
      </c>
      <c r="G257" s="26">
        <v>8210090210</v>
      </c>
      <c r="H257" s="21">
        <v>240</v>
      </c>
      <c r="I257" s="15" t="s">
        <v>82</v>
      </c>
      <c r="J257" s="38">
        <f>J254</f>
        <v>8873.0079999999998</v>
      </c>
      <c r="K257" s="38">
        <f t="shared" ref="K257:L257" si="90">K254</f>
        <v>7243.0069999999996</v>
      </c>
      <c r="L257" s="38">
        <f t="shared" si="90"/>
        <v>7243.0069999999996</v>
      </c>
    </row>
    <row r="258" spans="4:12" ht="21" thickBot="1" x14ac:dyDescent="0.35">
      <c r="D258" s="4"/>
      <c r="E258" s="17"/>
      <c r="F258" s="80" t="s">
        <v>56</v>
      </c>
      <c r="G258" s="26">
        <v>8210090210</v>
      </c>
      <c r="H258" s="21" t="s">
        <v>157</v>
      </c>
      <c r="I258" s="15"/>
      <c r="J258" s="56">
        <f>J259</f>
        <v>3</v>
      </c>
      <c r="K258" s="56">
        <f>K259</f>
        <v>3</v>
      </c>
      <c r="L258" s="56">
        <f>L259</f>
        <v>3</v>
      </c>
    </row>
    <row r="259" spans="4:12" ht="21" thickBot="1" x14ac:dyDescent="0.35">
      <c r="D259" s="4"/>
      <c r="E259" s="52"/>
      <c r="F259" s="81" t="s">
        <v>208</v>
      </c>
      <c r="G259" s="26">
        <v>8210090210</v>
      </c>
      <c r="H259" s="21" t="s">
        <v>207</v>
      </c>
      <c r="I259" s="15"/>
      <c r="J259" s="56">
        <v>3</v>
      </c>
      <c r="K259" s="56">
        <v>3</v>
      </c>
      <c r="L259" s="56">
        <v>3</v>
      </c>
    </row>
    <row r="260" spans="4:12" ht="20.25" x14ac:dyDescent="0.3">
      <c r="D260" s="4"/>
      <c r="E260" s="65"/>
      <c r="F260" s="63" t="s">
        <v>49</v>
      </c>
      <c r="G260" s="26">
        <v>8210090210</v>
      </c>
      <c r="H260" s="21" t="s">
        <v>207</v>
      </c>
      <c r="I260" s="15" t="s">
        <v>72</v>
      </c>
      <c r="J260" s="56">
        <f>J261</f>
        <v>3</v>
      </c>
      <c r="K260" s="56">
        <f t="shared" ref="K260:L260" si="91">K261</f>
        <v>3</v>
      </c>
      <c r="L260" s="56">
        <f t="shared" si="91"/>
        <v>3</v>
      </c>
    </row>
    <row r="261" spans="4:12" ht="20.25" x14ac:dyDescent="0.3">
      <c r="D261" s="4"/>
      <c r="E261" s="65"/>
      <c r="F261" s="131" t="s">
        <v>52</v>
      </c>
      <c r="G261" s="132">
        <v>8210090210</v>
      </c>
      <c r="H261" s="134" t="s">
        <v>207</v>
      </c>
      <c r="I261" s="134" t="s">
        <v>82</v>
      </c>
      <c r="J261" s="135">
        <f>J258</f>
        <v>3</v>
      </c>
      <c r="K261" s="135">
        <f t="shared" ref="K261:L261" si="92">K258</f>
        <v>3</v>
      </c>
      <c r="L261" s="135">
        <f t="shared" si="92"/>
        <v>3</v>
      </c>
    </row>
    <row r="262" spans="4:12" ht="9" customHeight="1" x14ac:dyDescent="0.3">
      <c r="D262" s="4"/>
      <c r="E262" s="65"/>
      <c r="F262" s="131"/>
      <c r="G262" s="133"/>
      <c r="H262" s="134"/>
      <c r="I262" s="134"/>
      <c r="J262" s="135"/>
      <c r="K262" s="135"/>
      <c r="L262" s="135"/>
    </row>
    <row r="263" spans="4:12" ht="32.25" thickBot="1" x14ac:dyDescent="0.35">
      <c r="D263" s="4"/>
      <c r="E263" s="17"/>
      <c r="F263" s="14" t="s">
        <v>53</v>
      </c>
      <c r="G263" s="26">
        <v>8210090010</v>
      </c>
      <c r="H263" s="21"/>
      <c r="I263" s="15"/>
      <c r="J263" s="56">
        <f>J264</f>
        <v>226.3</v>
      </c>
      <c r="K263" s="56">
        <f t="shared" ref="K263:L263" si="93">K264</f>
        <v>226.3</v>
      </c>
      <c r="L263" s="56">
        <f t="shared" si="93"/>
        <v>226.3</v>
      </c>
    </row>
    <row r="264" spans="4:12" ht="21" thickBot="1" x14ac:dyDescent="0.35">
      <c r="D264" s="4"/>
      <c r="E264" s="17"/>
      <c r="F264" s="14" t="s">
        <v>36</v>
      </c>
      <c r="G264" s="26">
        <v>8210090010</v>
      </c>
      <c r="H264" s="15">
        <v>500</v>
      </c>
      <c r="I264" s="15"/>
      <c r="J264" s="56">
        <f>J265</f>
        <v>226.3</v>
      </c>
      <c r="K264" s="56">
        <f t="shared" ref="K264:L264" si="94">K265</f>
        <v>226.3</v>
      </c>
      <c r="L264" s="56">
        <f t="shared" si="94"/>
        <v>226.3</v>
      </c>
    </row>
    <row r="265" spans="4:12" ht="21" thickBot="1" x14ac:dyDescent="0.35">
      <c r="D265" s="4"/>
      <c r="E265" s="17"/>
      <c r="F265" s="14" t="s">
        <v>37</v>
      </c>
      <c r="G265" s="26">
        <v>8210090010</v>
      </c>
      <c r="H265" s="21">
        <v>540</v>
      </c>
      <c r="I265" s="15"/>
      <c r="J265" s="56">
        <v>226.3</v>
      </c>
      <c r="K265" s="56">
        <v>226.3</v>
      </c>
      <c r="L265" s="56">
        <v>226.3</v>
      </c>
    </row>
    <row r="266" spans="4:12" ht="20.25" x14ac:dyDescent="0.3">
      <c r="D266" s="4"/>
      <c r="E266" s="50"/>
      <c r="F266" s="14" t="s">
        <v>49</v>
      </c>
      <c r="G266" s="26">
        <v>8210090010</v>
      </c>
      <c r="H266" s="15" t="s">
        <v>151</v>
      </c>
      <c r="I266" s="15" t="s">
        <v>72</v>
      </c>
      <c r="J266" s="56">
        <f>J267</f>
        <v>226.3</v>
      </c>
      <c r="K266" s="56">
        <f t="shared" ref="K266:L266" si="95">K267</f>
        <v>226.3</v>
      </c>
      <c r="L266" s="56">
        <f t="shared" si="95"/>
        <v>226.3</v>
      </c>
    </row>
    <row r="267" spans="4:12" ht="32.25" thickBot="1" x14ac:dyDescent="0.35">
      <c r="D267" s="4"/>
      <c r="E267" s="50"/>
      <c r="F267" s="14" t="s">
        <v>209</v>
      </c>
      <c r="G267" s="26">
        <v>8210090010</v>
      </c>
      <c r="H267" s="21">
        <v>540</v>
      </c>
      <c r="I267" s="15" t="s">
        <v>82</v>
      </c>
      <c r="J267" s="56">
        <f>J263</f>
        <v>226.3</v>
      </c>
      <c r="K267" s="56">
        <f t="shared" ref="K267:L267" si="96">K263</f>
        <v>226.3</v>
      </c>
      <c r="L267" s="56">
        <f t="shared" si="96"/>
        <v>226.3</v>
      </c>
    </row>
    <row r="268" spans="4:12" ht="30" customHeight="1" x14ac:dyDescent="0.3">
      <c r="D268" s="4"/>
      <c r="E268" s="145"/>
      <c r="F268" s="131" t="s">
        <v>54</v>
      </c>
      <c r="G268" s="136">
        <v>8210090501</v>
      </c>
      <c r="H268" s="150"/>
      <c r="I268" s="134"/>
      <c r="J268" s="135">
        <v>190</v>
      </c>
      <c r="K268" s="135">
        <v>0</v>
      </c>
      <c r="L268" s="135">
        <v>0</v>
      </c>
    </row>
    <row r="269" spans="4:12" ht="27" customHeight="1" thickBot="1" x14ac:dyDescent="0.35">
      <c r="D269" s="4"/>
      <c r="E269" s="146"/>
      <c r="F269" s="131"/>
      <c r="G269" s="136"/>
      <c r="H269" s="150"/>
      <c r="I269" s="134"/>
      <c r="J269" s="135"/>
      <c r="K269" s="135"/>
      <c r="L269" s="135"/>
    </row>
    <row r="270" spans="4:12" ht="21" thickBot="1" x14ac:dyDescent="0.35">
      <c r="D270" s="4"/>
      <c r="E270" s="17"/>
      <c r="F270" s="42" t="s">
        <v>36</v>
      </c>
      <c r="G270" s="12">
        <v>8210090501</v>
      </c>
      <c r="H270" s="21" t="s">
        <v>150</v>
      </c>
      <c r="I270" s="15"/>
      <c r="J270" s="56">
        <f>J271</f>
        <v>190</v>
      </c>
      <c r="K270" s="56">
        <f t="shared" ref="K270:L270" si="97">K271</f>
        <v>0</v>
      </c>
      <c r="L270" s="56">
        <f t="shared" si="97"/>
        <v>0</v>
      </c>
    </row>
    <row r="271" spans="4:12" ht="21" thickBot="1" x14ac:dyDescent="0.35">
      <c r="D271" s="4"/>
      <c r="E271" s="17"/>
      <c r="F271" s="14" t="s">
        <v>37</v>
      </c>
      <c r="G271" s="26">
        <v>8210090501</v>
      </c>
      <c r="H271" s="21">
        <v>540</v>
      </c>
      <c r="I271" s="15"/>
      <c r="J271" s="56">
        <f>J268</f>
        <v>190</v>
      </c>
      <c r="K271" s="56">
        <v>0</v>
      </c>
      <c r="L271" s="56">
        <v>0</v>
      </c>
    </row>
    <row r="272" spans="4:12" ht="21" thickBot="1" x14ac:dyDescent="0.35">
      <c r="D272" s="4"/>
      <c r="E272" s="17"/>
      <c r="F272" s="78" t="s">
        <v>49</v>
      </c>
      <c r="G272" s="12">
        <v>8210090501</v>
      </c>
      <c r="H272" s="21">
        <v>540</v>
      </c>
      <c r="I272" s="15" t="s">
        <v>72</v>
      </c>
      <c r="J272" s="16">
        <f>J273</f>
        <v>190</v>
      </c>
      <c r="K272" s="16">
        <f t="shared" ref="K272:L272" si="98">K273</f>
        <v>0</v>
      </c>
      <c r="L272" s="16">
        <f t="shared" si="98"/>
        <v>0</v>
      </c>
    </row>
    <row r="273" spans="4:12" ht="32.25" thickBot="1" x14ac:dyDescent="0.35">
      <c r="D273" s="4"/>
      <c r="E273" s="17"/>
      <c r="F273" s="14" t="s">
        <v>55</v>
      </c>
      <c r="G273" s="26">
        <v>8210090501</v>
      </c>
      <c r="H273" s="21">
        <v>540</v>
      </c>
      <c r="I273" s="15" t="s">
        <v>83</v>
      </c>
      <c r="J273" s="16">
        <f>J268</f>
        <v>190</v>
      </c>
      <c r="K273" s="16">
        <f t="shared" ref="K273:L273" si="99">K268</f>
        <v>0</v>
      </c>
      <c r="L273" s="16">
        <f t="shared" si="99"/>
        <v>0</v>
      </c>
    </row>
    <row r="274" spans="4:12" ht="48" thickBot="1" x14ac:dyDescent="0.35">
      <c r="D274" s="4"/>
      <c r="E274" s="17"/>
      <c r="F274" s="14" t="s">
        <v>210</v>
      </c>
      <c r="G274" s="26">
        <v>8210090020</v>
      </c>
      <c r="H274" s="21"/>
      <c r="I274" s="22"/>
      <c r="J274" s="16">
        <f>J275</f>
        <v>490</v>
      </c>
      <c r="K274" s="16">
        <f t="shared" ref="K274:L274" si="100">K275</f>
        <v>1000</v>
      </c>
      <c r="L274" s="16">
        <f t="shared" si="100"/>
        <v>1000</v>
      </c>
    </row>
    <row r="275" spans="4:12" ht="21" thickBot="1" x14ac:dyDescent="0.35">
      <c r="D275" s="4"/>
      <c r="E275" s="17"/>
      <c r="F275" s="14" t="s">
        <v>56</v>
      </c>
      <c r="G275" s="26">
        <v>8210090020</v>
      </c>
      <c r="H275" s="15">
        <v>800</v>
      </c>
      <c r="I275" s="15"/>
      <c r="J275" s="16">
        <f>J276</f>
        <v>490</v>
      </c>
      <c r="K275" s="16">
        <f t="shared" ref="K275:L275" si="101">K276</f>
        <v>1000</v>
      </c>
      <c r="L275" s="16">
        <f t="shared" si="101"/>
        <v>1000</v>
      </c>
    </row>
    <row r="276" spans="4:12" ht="21" thickBot="1" x14ac:dyDescent="0.35">
      <c r="D276" s="4"/>
      <c r="E276" s="17"/>
      <c r="F276" s="14" t="s">
        <v>57</v>
      </c>
      <c r="G276" s="26">
        <v>8210090020</v>
      </c>
      <c r="H276" s="15">
        <v>870</v>
      </c>
      <c r="I276" s="15"/>
      <c r="J276" s="16">
        <f>J277</f>
        <v>490</v>
      </c>
      <c r="K276" s="16">
        <v>1000</v>
      </c>
      <c r="L276" s="16">
        <v>1000</v>
      </c>
    </row>
    <row r="277" spans="4:12" ht="21" thickBot="1" x14ac:dyDescent="0.35">
      <c r="D277" s="4"/>
      <c r="E277" s="52"/>
      <c r="F277" s="66" t="s">
        <v>49</v>
      </c>
      <c r="G277" s="26">
        <v>8210090020</v>
      </c>
      <c r="H277" s="15">
        <v>870</v>
      </c>
      <c r="I277" s="15" t="s">
        <v>72</v>
      </c>
      <c r="J277" s="16">
        <f>J278</f>
        <v>490</v>
      </c>
      <c r="K277" s="16">
        <f t="shared" ref="K277:L277" si="102">K278</f>
        <v>1000</v>
      </c>
      <c r="L277" s="16">
        <f t="shared" si="102"/>
        <v>1000</v>
      </c>
    </row>
    <row r="278" spans="4:12" ht="21" thickBot="1" x14ac:dyDescent="0.35">
      <c r="D278" s="4"/>
      <c r="E278" s="52"/>
      <c r="F278" s="14" t="s">
        <v>57</v>
      </c>
      <c r="G278" s="26">
        <v>8210090020</v>
      </c>
      <c r="H278" s="15">
        <v>870</v>
      </c>
      <c r="I278" s="15" t="s">
        <v>84</v>
      </c>
      <c r="J278" s="16">
        <v>490</v>
      </c>
      <c r="K278" s="16">
        <f t="shared" ref="K278:L278" si="103">K275</f>
        <v>1000</v>
      </c>
      <c r="L278" s="16">
        <f t="shared" si="103"/>
        <v>1000</v>
      </c>
    </row>
    <row r="279" spans="4:12" ht="32.25" thickBot="1" x14ac:dyDescent="0.35">
      <c r="D279" s="4"/>
      <c r="E279" s="17"/>
      <c r="F279" s="14" t="s">
        <v>211</v>
      </c>
      <c r="G279" s="26">
        <v>8210090000</v>
      </c>
      <c r="H279" s="22"/>
      <c r="I279" s="22"/>
      <c r="J279" s="16">
        <f>J292+J282</f>
        <v>19393.898999999998</v>
      </c>
      <c r="K279" s="16">
        <f>K292</f>
        <v>19281.695</v>
      </c>
      <c r="L279" s="16">
        <f>L292</f>
        <v>20496.441999999999</v>
      </c>
    </row>
    <row r="280" spans="4:12" ht="48" hidden="1" thickBot="1" x14ac:dyDescent="0.35">
      <c r="D280" s="4"/>
      <c r="E280" s="17"/>
      <c r="F280" s="57" t="s">
        <v>136</v>
      </c>
      <c r="G280" s="35" t="s">
        <v>139</v>
      </c>
      <c r="H280" s="15" t="s">
        <v>134</v>
      </c>
      <c r="I280" s="15"/>
      <c r="J280" s="38">
        <f>J281</f>
        <v>0</v>
      </c>
      <c r="K280" s="38">
        <f>K281</f>
        <v>0</v>
      </c>
      <c r="L280" s="38">
        <f>L281</f>
        <v>0</v>
      </c>
    </row>
    <row r="281" spans="4:12" ht="21" hidden="1" thickBot="1" x14ac:dyDescent="0.35">
      <c r="D281" s="4"/>
      <c r="E281" s="17"/>
      <c r="F281" s="32" t="s">
        <v>48</v>
      </c>
      <c r="G281" s="35" t="s">
        <v>139</v>
      </c>
      <c r="H281" s="15" t="s">
        <v>142</v>
      </c>
      <c r="I281" s="15"/>
      <c r="J281" s="38">
        <v>0</v>
      </c>
      <c r="K281" s="38">
        <v>0</v>
      </c>
      <c r="L281" s="38">
        <v>0</v>
      </c>
    </row>
    <row r="282" spans="4:12" ht="45.75" customHeight="1" thickBot="1" x14ac:dyDescent="0.35">
      <c r="D282" s="4"/>
      <c r="E282" s="17"/>
      <c r="F282" s="58" t="s">
        <v>221</v>
      </c>
      <c r="G282" s="35" t="s">
        <v>132</v>
      </c>
      <c r="H282" s="15" t="s">
        <v>134</v>
      </c>
      <c r="I282" s="15"/>
      <c r="J282" s="38">
        <f>J283</f>
        <v>1130.9580000000001</v>
      </c>
      <c r="K282" s="38">
        <f>K283</f>
        <v>0</v>
      </c>
      <c r="L282" s="38">
        <f>L283</f>
        <v>0</v>
      </c>
    </row>
    <row r="283" spans="4:12" ht="21" thickBot="1" x14ac:dyDescent="0.35">
      <c r="D283" s="4"/>
      <c r="E283" s="17"/>
      <c r="F283" s="14" t="s">
        <v>48</v>
      </c>
      <c r="G283" s="35" t="s">
        <v>132</v>
      </c>
      <c r="H283" s="15" t="s">
        <v>142</v>
      </c>
      <c r="I283" s="15"/>
      <c r="J283" s="38">
        <v>1130.9580000000001</v>
      </c>
      <c r="K283" s="38">
        <v>0</v>
      </c>
      <c r="L283" s="38">
        <v>0</v>
      </c>
    </row>
    <row r="284" spans="4:12" ht="63.75" hidden="1" thickBot="1" x14ac:dyDescent="0.35">
      <c r="D284" s="4"/>
      <c r="E284" s="17"/>
      <c r="F284" s="58" t="s">
        <v>175</v>
      </c>
      <c r="G284" s="35" t="s">
        <v>140</v>
      </c>
      <c r="H284" s="15" t="s">
        <v>134</v>
      </c>
      <c r="I284" s="15"/>
      <c r="J284" s="38"/>
      <c r="K284" s="38">
        <f>K285</f>
        <v>0</v>
      </c>
      <c r="L284" s="38">
        <f>L285</f>
        <v>0</v>
      </c>
    </row>
    <row r="285" spans="4:12" ht="40.5" hidden="1" customHeight="1" thickBot="1" x14ac:dyDescent="0.35">
      <c r="D285" s="4"/>
      <c r="E285" s="17"/>
      <c r="F285" s="32" t="s">
        <v>137</v>
      </c>
      <c r="G285" s="35" t="s">
        <v>140</v>
      </c>
      <c r="H285" s="15" t="s">
        <v>142</v>
      </c>
      <c r="I285" s="15"/>
      <c r="J285" s="38"/>
      <c r="K285" s="38">
        <v>0</v>
      </c>
      <c r="L285" s="38">
        <v>0</v>
      </c>
    </row>
    <row r="286" spans="4:12" ht="21" hidden="1" thickBot="1" x14ac:dyDescent="0.35">
      <c r="D286" s="4"/>
      <c r="E286" s="17"/>
      <c r="F286" s="57" t="s">
        <v>48</v>
      </c>
      <c r="G286" s="35" t="s">
        <v>133</v>
      </c>
      <c r="H286" s="15" t="s">
        <v>134</v>
      </c>
      <c r="I286" s="15"/>
      <c r="J286" s="38">
        <f>J287</f>
        <v>0</v>
      </c>
      <c r="K286" s="38">
        <f>K287</f>
        <v>0</v>
      </c>
      <c r="L286" s="38">
        <f>L287</f>
        <v>0</v>
      </c>
    </row>
    <row r="287" spans="4:12" ht="48" hidden="1" thickBot="1" x14ac:dyDescent="0.35">
      <c r="D287" s="4"/>
      <c r="E287" s="17"/>
      <c r="F287" s="32" t="s">
        <v>138</v>
      </c>
      <c r="G287" s="44" t="s">
        <v>133</v>
      </c>
      <c r="H287" s="15" t="s">
        <v>142</v>
      </c>
      <c r="I287" s="15"/>
      <c r="J287" s="38">
        <v>0</v>
      </c>
      <c r="K287" s="38">
        <v>0</v>
      </c>
      <c r="L287" s="38">
        <v>0</v>
      </c>
    </row>
    <row r="288" spans="4:12" ht="48" hidden="1" thickBot="1" x14ac:dyDescent="0.35">
      <c r="D288" s="4"/>
      <c r="E288" s="17"/>
      <c r="F288" s="57" t="s">
        <v>123</v>
      </c>
      <c r="G288" s="35" t="s">
        <v>141</v>
      </c>
      <c r="H288" s="15" t="s">
        <v>134</v>
      </c>
      <c r="I288" s="15"/>
      <c r="J288" s="38">
        <f>J289</f>
        <v>0</v>
      </c>
      <c r="K288" s="38">
        <f>K289</f>
        <v>0</v>
      </c>
      <c r="L288" s="38">
        <f>L289</f>
        <v>0</v>
      </c>
    </row>
    <row r="289" spans="4:12" ht="21" hidden="1" thickBot="1" x14ac:dyDescent="0.35">
      <c r="D289" s="4"/>
      <c r="E289" s="17"/>
      <c r="F289" s="32" t="s">
        <v>48</v>
      </c>
      <c r="G289" s="35" t="s">
        <v>141</v>
      </c>
      <c r="H289" s="15" t="s">
        <v>142</v>
      </c>
      <c r="I289" s="15"/>
      <c r="J289" s="38">
        <v>0</v>
      </c>
      <c r="K289" s="38">
        <v>0</v>
      </c>
      <c r="L289" s="38">
        <v>0</v>
      </c>
    </row>
    <row r="290" spans="4:12" ht="21" thickBot="1" x14ac:dyDescent="0.35">
      <c r="D290" s="4"/>
      <c r="E290" s="105"/>
      <c r="F290" s="101" t="s">
        <v>49</v>
      </c>
      <c r="G290" s="104">
        <v>8210090610</v>
      </c>
      <c r="H290" s="102" t="s">
        <v>142</v>
      </c>
      <c r="I290" s="102" t="s">
        <v>72</v>
      </c>
      <c r="J290" s="103">
        <f>J283</f>
        <v>1130.9580000000001</v>
      </c>
      <c r="K290" s="103">
        <f t="shared" ref="K290:L290" si="104">K291</f>
        <v>0</v>
      </c>
      <c r="L290" s="103">
        <f t="shared" si="104"/>
        <v>0</v>
      </c>
    </row>
    <row r="291" spans="4:12" ht="21" thickBot="1" x14ac:dyDescent="0.35">
      <c r="D291" s="4"/>
      <c r="E291" s="105"/>
      <c r="F291" s="101" t="s">
        <v>22</v>
      </c>
      <c r="G291" s="104">
        <v>8210090610</v>
      </c>
      <c r="H291" s="102" t="s">
        <v>142</v>
      </c>
      <c r="I291" s="102" t="s">
        <v>73</v>
      </c>
      <c r="J291" s="103">
        <f>J290</f>
        <v>1130.9580000000001</v>
      </c>
      <c r="K291" s="103">
        <f>K289</f>
        <v>0</v>
      </c>
      <c r="L291" s="103">
        <f>L289</f>
        <v>0</v>
      </c>
    </row>
    <row r="292" spans="4:12" ht="48" thickBot="1" x14ac:dyDescent="0.35">
      <c r="D292" s="4"/>
      <c r="E292" s="17"/>
      <c r="F292" s="14" t="s">
        <v>58</v>
      </c>
      <c r="G292" s="26">
        <v>8210090610</v>
      </c>
      <c r="H292" s="15">
        <v>100</v>
      </c>
      <c r="I292" s="15"/>
      <c r="J292" s="16">
        <f>J293</f>
        <v>18262.940999999999</v>
      </c>
      <c r="K292" s="16">
        <f t="shared" ref="K292:L292" si="105">K293</f>
        <v>19281.695</v>
      </c>
      <c r="L292" s="16">
        <f t="shared" si="105"/>
        <v>20496.441999999999</v>
      </c>
    </row>
    <row r="293" spans="4:12" ht="21" thickBot="1" x14ac:dyDescent="0.35">
      <c r="D293" s="4"/>
      <c r="E293" s="17"/>
      <c r="F293" s="14" t="s">
        <v>48</v>
      </c>
      <c r="G293" s="26">
        <v>8210090610</v>
      </c>
      <c r="H293" s="15">
        <v>110</v>
      </c>
      <c r="I293" s="15"/>
      <c r="J293" s="16">
        <v>18262.940999999999</v>
      </c>
      <c r="K293" s="16">
        <v>19281.695</v>
      </c>
      <c r="L293" s="16">
        <v>20496.441999999999</v>
      </c>
    </row>
    <row r="294" spans="4:12" ht="20.25" x14ac:dyDescent="0.3">
      <c r="D294" s="4"/>
      <c r="E294" s="50"/>
      <c r="F294" s="14" t="s">
        <v>49</v>
      </c>
      <c r="G294" s="26">
        <v>8210090610</v>
      </c>
      <c r="H294" s="15" t="s">
        <v>142</v>
      </c>
      <c r="I294" s="15" t="s">
        <v>72</v>
      </c>
      <c r="J294" s="16">
        <f>J295</f>
        <v>18262.940999999999</v>
      </c>
      <c r="K294" s="16">
        <f t="shared" ref="K294:L294" si="106">K295</f>
        <v>19281.695</v>
      </c>
      <c r="L294" s="16">
        <f t="shared" si="106"/>
        <v>20496.441999999999</v>
      </c>
    </row>
    <row r="295" spans="4:12" ht="21" thickBot="1" x14ac:dyDescent="0.35">
      <c r="D295" s="4"/>
      <c r="E295" s="50"/>
      <c r="F295" s="14" t="s">
        <v>22</v>
      </c>
      <c r="G295" s="26">
        <v>8210090610</v>
      </c>
      <c r="H295" s="15" t="s">
        <v>142</v>
      </c>
      <c r="I295" s="15" t="s">
        <v>73</v>
      </c>
      <c r="J295" s="16">
        <f>J293</f>
        <v>18262.940999999999</v>
      </c>
      <c r="K295" s="16">
        <f>K293</f>
        <v>19281.695</v>
      </c>
      <c r="L295" s="16">
        <f>L293</f>
        <v>20496.441999999999</v>
      </c>
    </row>
    <row r="296" spans="4:12" ht="31.5" customHeight="1" x14ac:dyDescent="0.3">
      <c r="D296" s="4"/>
      <c r="E296" s="151"/>
      <c r="F296" s="131" t="s">
        <v>59</v>
      </c>
      <c r="G296" s="137">
        <v>8210090610</v>
      </c>
      <c r="H296" s="134">
        <v>200</v>
      </c>
      <c r="I296" s="134"/>
      <c r="J296" s="130">
        <f>J298</f>
        <v>380</v>
      </c>
      <c r="K296" s="130">
        <f>K298</f>
        <v>380</v>
      </c>
      <c r="L296" s="130">
        <f>L298</f>
        <v>380</v>
      </c>
    </row>
    <row r="297" spans="4:12" ht="11.25" customHeight="1" thickBot="1" x14ac:dyDescent="0.35">
      <c r="D297" s="4"/>
      <c r="E297" s="152"/>
      <c r="F297" s="131"/>
      <c r="G297" s="137"/>
      <c r="H297" s="134"/>
      <c r="I297" s="134"/>
      <c r="J297" s="130"/>
      <c r="K297" s="130"/>
      <c r="L297" s="130"/>
    </row>
    <row r="298" spans="4:12" ht="17.25" customHeight="1" x14ac:dyDescent="0.3">
      <c r="D298" s="4"/>
      <c r="E298" s="151"/>
      <c r="F298" s="131" t="s">
        <v>10</v>
      </c>
      <c r="G298" s="137">
        <v>8210090610</v>
      </c>
      <c r="H298" s="134">
        <v>240</v>
      </c>
      <c r="I298" s="134"/>
      <c r="J298" s="130">
        <v>380</v>
      </c>
      <c r="K298" s="130">
        <v>380</v>
      </c>
      <c r="L298" s="130">
        <v>380</v>
      </c>
    </row>
    <row r="299" spans="4:12" ht="26.25" customHeight="1" thickBot="1" x14ac:dyDescent="0.35">
      <c r="D299" s="4"/>
      <c r="E299" s="152"/>
      <c r="F299" s="131"/>
      <c r="G299" s="137"/>
      <c r="H299" s="134"/>
      <c r="I299" s="134"/>
      <c r="J299" s="130"/>
      <c r="K299" s="130"/>
      <c r="L299" s="130"/>
    </row>
    <row r="300" spans="4:12" ht="26.25" customHeight="1" thickBot="1" x14ac:dyDescent="0.35">
      <c r="D300" s="4"/>
      <c r="E300" s="52"/>
      <c r="F300" s="14" t="s">
        <v>49</v>
      </c>
      <c r="G300" s="26">
        <v>8210090610</v>
      </c>
      <c r="H300" s="15" t="s">
        <v>115</v>
      </c>
      <c r="I300" s="15" t="s">
        <v>72</v>
      </c>
      <c r="J300" s="16">
        <f>J301</f>
        <v>380</v>
      </c>
      <c r="K300" s="16">
        <f t="shared" ref="K300:L300" si="107">K301</f>
        <v>380</v>
      </c>
      <c r="L300" s="16">
        <f t="shared" si="107"/>
        <v>380</v>
      </c>
    </row>
    <row r="301" spans="4:12" ht="26.25" customHeight="1" thickBot="1" x14ac:dyDescent="0.35">
      <c r="D301" s="4"/>
      <c r="E301" s="52"/>
      <c r="F301" s="14" t="s">
        <v>22</v>
      </c>
      <c r="G301" s="26">
        <v>8210090610</v>
      </c>
      <c r="H301" s="15" t="s">
        <v>115</v>
      </c>
      <c r="I301" s="15" t="s">
        <v>73</v>
      </c>
      <c r="J301" s="16">
        <f>J296</f>
        <v>380</v>
      </c>
      <c r="K301" s="16">
        <f t="shared" ref="K301:L301" si="108">K296</f>
        <v>380</v>
      </c>
      <c r="L301" s="16">
        <f t="shared" si="108"/>
        <v>380</v>
      </c>
    </row>
    <row r="302" spans="4:12" ht="21" thickBot="1" x14ac:dyDescent="0.35">
      <c r="D302" s="4"/>
      <c r="E302" s="17"/>
      <c r="F302" s="80" t="s">
        <v>56</v>
      </c>
      <c r="G302" s="26">
        <v>8210090610</v>
      </c>
      <c r="H302" s="15" t="s">
        <v>157</v>
      </c>
      <c r="I302" s="15"/>
      <c r="J302" s="16">
        <f>J303</f>
        <v>1</v>
      </c>
      <c r="K302" s="16">
        <f>K303</f>
        <v>1</v>
      </c>
      <c r="L302" s="16">
        <f>L303</f>
        <v>1</v>
      </c>
    </row>
    <row r="303" spans="4:12" ht="21" thickBot="1" x14ac:dyDescent="0.35">
      <c r="D303" s="4"/>
      <c r="E303" s="17"/>
      <c r="F303" s="77" t="s">
        <v>208</v>
      </c>
      <c r="G303" s="26">
        <v>8210090610</v>
      </c>
      <c r="H303" s="15" t="s">
        <v>207</v>
      </c>
      <c r="I303" s="15"/>
      <c r="J303" s="16">
        <v>1</v>
      </c>
      <c r="K303" s="16">
        <v>1</v>
      </c>
      <c r="L303" s="16">
        <v>1</v>
      </c>
    </row>
    <row r="304" spans="4:12" ht="21" thickBot="1" x14ac:dyDescent="0.35">
      <c r="D304" s="4"/>
      <c r="E304" s="17"/>
      <c r="F304" s="14" t="s">
        <v>49</v>
      </c>
      <c r="G304" s="26">
        <v>8210090610</v>
      </c>
      <c r="H304" s="15" t="s">
        <v>207</v>
      </c>
      <c r="I304" s="15" t="s">
        <v>72</v>
      </c>
      <c r="J304" s="16">
        <f>J305</f>
        <v>1</v>
      </c>
      <c r="K304" s="16">
        <f t="shared" ref="K304" si="109">K305</f>
        <v>1</v>
      </c>
      <c r="L304" s="16">
        <f t="shared" ref="L304" si="110">L305</f>
        <v>1</v>
      </c>
    </row>
    <row r="305" spans="4:12" ht="21" thickBot="1" x14ac:dyDescent="0.35">
      <c r="D305" s="4"/>
      <c r="E305" s="17"/>
      <c r="F305" s="14" t="s">
        <v>22</v>
      </c>
      <c r="G305" s="26">
        <v>8210090610</v>
      </c>
      <c r="H305" s="15" t="s">
        <v>207</v>
      </c>
      <c r="I305" s="15" t="s">
        <v>73</v>
      </c>
      <c r="J305" s="16">
        <f>J302</f>
        <v>1</v>
      </c>
      <c r="K305" s="16">
        <f t="shared" ref="K305:L305" si="111">K302</f>
        <v>1</v>
      </c>
      <c r="L305" s="16">
        <f t="shared" si="111"/>
        <v>1</v>
      </c>
    </row>
    <row r="306" spans="4:12" ht="20.25" hidden="1" x14ac:dyDescent="0.3">
      <c r="D306" s="4"/>
      <c r="E306" s="50"/>
      <c r="F306" s="32" t="s">
        <v>60</v>
      </c>
      <c r="G306" s="26">
        <v>8210090040</v>
      </c>
      <c r="H306" s="15" t="s">
        <v>115</v>
      </c>
      <c r="I306" s="15"/>
      <c r="J306" s="16">
        <v>0</v>
      </c>
      <c r="K306" s="16">
        <v>0</v>
      </c>
      <c r="L306" s="16">
        <v>0</v>
      </c>
    </row>
    <row r="307" spans="4:12" ht="48" x14ac:dyDescent="0.3">
      <c r="D307" s="4"/>
      <c r="E307" s="50"/>
      <c r="F307" s="82" t="s">
        <v>212</v>
      </c>
      <c r="G307" s="26">
        <v>8210090040</v>
      </c>
      <c r="H307" s="15"/>
      <c r="I307" s="15"/>
      <c r="J307" s="16">
        <f>J310+J314</f>
        <v>3800</v>
      </c>
      <c r="K307" s="16">
        <f t="shared" ref="K307:L307" si="112">K310+K314</f>
        <v>1200</v>
      </c>
      <c r="L307" s="16">
        <f t="shared" si="112"/>
        <v>1200</v>
      </c>
    </row>
    <row r="308" spans="4:12" ht="21" thickBot="1" x14ac:dyDescent="0.35">
      <c r="D308" s="4"/>
      <c r="E308" s="50"/>
      <c r="F308" s="80" t="s">
        <v>56</v>
      </c>
      <c r="G308" s="26">
        <v>8210090040</v>
      </c>
      <c r="H308" s="15" t="s">
        <v>157</v>
      </c>
      <c r="I308" s="15"/>
      <c r="J308" s="16">
        <f>J309</f>
        <v>3300</v>
      </c>
      <c r="K308" s="16">
        <f t="shared" ref="K308:L308" si="113">K309</f>
        <v>700</v>
      </c>
      <c r="L308" s="16">
        <f t="shared" si="113"/>
        <v>700</v>
      </c>
    </row>
    <row r="309" spans="4:12" ht="21.75" customHeight="1" x14ac:dyDescent="0.3">
      <c r="D309" s="4"/>
      <c r="E309" s="145"/>
      <c r="F309" s="80" t="s">
        <v>61</v>
      </c>
      <c r="G309" s="73">
        <v>8210090040</v>
      </c>
      <c r="H309" s="15" t="s">
        <v>143</v>
      </c>
      <c r="I309" s="15"/>
      <c r="J309" s="16">
        <v>3300</v>
      </c>
      <c r="K309" s="16">
        <v>700</v>
      </c>
      <c r="L309" s="16">
        <v>700</v>
      </c>
    </row>
    <row r="310" spans="4:12" ht="21.75" customHeight="1" x14ac:dyDescent="0.3">
      <c r="D310" s="4"/>
      <c r="E310" s="149"/>
      <c r="F310" s="14" t="s">
        <v>49</v>
      </c>
      <c r="G310" s="26">
        <v>8210090040</v>
      </c>
      <c r="H310" s="15" t="s">
        <v>143</v>
      </c>
      <c r="I310" s="15" t="s">
        <v>72</v>
      </c>
      <c r="J310" s="16">
        <f>J311</f>
        <v>3300</v>
      </c>
      <c r="K310" s="16">
        <f t="shared" ref="K310:L310" si="114">K311</f>
        <v>700</v>
      </c>
      <c r="L310" s="16">
        <f t="shared" si="114"/>
        <v>700</v>
      </c>
    </row>
    <row r="311" spans="4:12" ht="21.75" customHeight="1" thickBot="1" x14ac:dyDescent="0.35">
      <c r="D311" s="4"/>
      <c r="E311" s="146"/>
      <c r="F311" s="14" t="s">
        <v>22</v>
      </c>
      <c r="G311" s="73">
        <v>8210090040</v>
      </c>
      <c r="H311" s="15" t="s">
        <v>143</v>
      </c>
      <c r="I311" s="15" t="s">
        <v>73</v>
      </c>
      <c r="J311" s="16">
        <f>J308</f>
        <v>3300</v>
      </c>
      <c r="K311" s="16">
        <f t="shared" ref="K311:L311" si="115">K308</f>
        <v>700</v>
      </c>
      <c r="L311" s="16">
        <f t="shared" si="115"/>
        <v>700</v>
      </c>
    </row>
    <row r="312" spans="4:12" ht="21.75" customHeight="1" thickBot="1" x14ac:dyDescent="0.35">
      <c r="D312" s="4"/>
      <c r="E312" s="52"/>
      <c r="F312" s="80" t="s">
        <v>56</v>
      </c>
      <c r="G312" s="26">
        <v>8210090040</v>
      </c>
      <c r="H312" s="15" t="s">
        <v>157</v>
      </c>
      <c r="I312" s="15"/>
      <c r="J312" s="16">
        <f>J313</f>
        <v>500</v>
      </c>
      <c r="K312" s="16">
        <f t="shared" ref="K312:L312" si="116">K313</f>
        <v>500</v>
      </c>
      <c r="L312" s="16">
        <f t="shared" si="116"/>
        <v>500</v>
      </c>
    </row>
    <row r="313" spans="4:12" ht="30.75" customHeight="1" thickBot="1" x14ac:dyDescent="0.35">
      <c r="D313" s="4"/>
      <c r="E313" s="52"/>
      <c r="F313" s="80" t="s">
        <v>208</v>
      </c>
      <c r="G313" s="26">
        <v>8210090040</v>
      </c>
      <c r="H313" s="15" t="s">
        <v>207</v>
      </c>
      <c r="I313" s="15"/>
      <c r="J313" s="16">
        <v>500</v>
      </c>
      <c r="K313" s="16">
        <v>500</v>
      </c>
      <c r="L313" s="16">
        <v>500</v>
      </c>
    </row>
    <row r="314" spans="4:12" ht="30.75" customHeight="1" thickBot="1" x14ac:dyDescent="0.35">
      <c r="D314" s="4"/>
      <c r="E314" s="52"/>
      <c r="F314" s="14" t="s">
        <v>49</v>
      </c>
      <c r="G314" s="26">
        <v>8210090040</v>
      </c>
      <c r="H314" s="15" t="s">
        <v>207</v>
      </c>
      <c r="I314" s="15" t="s">
        <v>72</v>
      </c>
      <c r="J314" s="16">
        <f>J315</f>
        <v>500</v>
      </c>
      <c r="K314" s="16">
        <f t="shared" ref="K314:L314" si="117">K315</f>
        <v>500</v>
      </c>
      <c r="L314" s="16">
        <f t="shared" si="117"/>
        <v>500</v>
      </c>
    </row>
    <row r="315" spans="4:12" ht="30.75" customHeight="1" thickBot="1" x14ac:dyDescent="0.35">
      <c r="D315" s="4"/>
      <c r="E315" s="52"/>
      <c r="F315" s="14" t="s">
        <v>22</v>
      </c>
      <c r="G315" s="73">
        <v>8210090040</v>
      </c>
      <c r="H315" s="15" t="s">
        <v>207</v>
      </c>
      <c r="I315" s="15" t="s">
        <v>73</v>
      </c>
      <c r="J315" s="16">
        <f>J313</f>
        <v>500</v>
      </c>
      <c r="K315" s="16">
        <f t="shared" ref="K315:L315" si="118">K313</f>
        <v>500</v>
      </c>
      <c r="L315" s="16">
        <f t="shared" si="118"/>
        <v>500</v>
      </c>
    </row>
    <row r="316" spans="4:12" ht="30.75" customHeight="1" thickBot="1" x14ac:dyDescent="0.35">
      <c r="D316" s="4"/>
      <c r="E316" s="17"/>
      <c r="F316" s="66" t="s">
        <v>62</v>
      </c>
      <c r="G316" s="26">
        <v>8210090212</v>
      </c>
      <c r="H316" s="15"/>
      <c r="I316" s="15"/>
      <c r="J316" s="16">
        <f>J317</f>
        <v>400</v>
      </c>
      <c r="K316" s="16">
        <f t="shared" ref="K316:L316" si="119">K317</f>
        <v>400</v>
      </c>
      <c r="L316" s="16">
        <f t="shared" si="119"/>
        <v>400</v>
      </c>
    </row>
    <row r="317" spans="4:12" ht="21" thickBot="1" x14ac:dyDescent="0.35">
      <c r="D317" s="4"/>
      <c r="E317" s="17"/>
      <c r="F317" s="14" t="s">
        <v>59</v>
      </c>
      <c r="G317" s="26">
        <v>8210090212</v>
      </c>
      <c r="H317" s="15">
        <v>200</v>
      </c>
      <c r="I317" s="15"/>
      <c r="J317" s="16">
        <f>J318</f>
        <v>400</v>
      </c>
      <c r="K317" s="16">
        <f t="shared" ref="K317:L317" si="120">K318</f>
        <v>400</v>
      </c>
      <c r="L317" s="16">
        <f t="shared" si="120"/>
        <v>400</v>
      </c>
    </row>
    <row r="318" spans="4:12" ht="32.25" thickBot="1" x14ac:dyDescent="0.35">
      <c r="D318" s="4"/>
      <c r="E318" s="17"/>
      <c r="F318" s="14" t="s">
        <v>10</v>
      </c>
      <c r="G318" s="26">
        <v>8210090212</v>
      </c>
      <c r="H318" s="15">
        <v>240</v>
      </c>
      <c r="I318" s="15"/>
      <c r="J318" s="16">
        <v>400</v>
      </c>
      <c r="K318" s="56">
        <v>400</v>
      </c>
      <c r="L318" s="56">
        <v>400</v>
      </c>
    </row>
    <row r="319" spans="4:12" ht="21" thickBot="1" x14ac:dyDescent="0.35">
      <c r="D319" s="4"/>
      <c r="E319" s="17"/>
      <c r="F319" s="14" t="s">
        <v>49</v>
      </c>
      <c r="G319" s="26">
        <v>8210090212</v>
      </c>
      <c r="H319" s="15" t="s">
        <v>115</v>
      </c>
      <c r="I319" s="15" t="s">
        <v>72</v>
      </c>
      <c r="J319" s="16">
        <f>J320</f>
        <v>400</v>
      </c>
      <c r="K319" s="16">
        <f t="shared" ref="K319:L319" si="121">K320</f>
        <v>400</v>
      </c>
      <c r="L319" s="16">
        <f t="shared" si="121"/>
        <v>400</v>
      </c>
    </row>
    <row r="320" spans="4:12" ht="21" thickBot="1" x14ac:dyDescent="0.35">
      <c r="D320" s="4"/>
      <c r="E320" s="17"/>
      <c r="F320" s="14" t="s">
        <v>22</v>
      </c>
      <c r="G320" s="26">
        <v>8210090212</v>
      </c>
      <c r="H320" s="15">
        <v>240</v>
      </c>
      <c r="I320" s="15" t="s">
        <v>73</v>
      </c>
      <c r="J320" s="16">
        <f>J316</f>
        <v>400</v>
      </c>
      <c r="K320" s="16">
        <f t="shared" ref="K320:L320" si="122">K316</f>
        <v>400</v>
      </c>
      <c r="L320" s="16">
        <f t="shared" si="122"/>
        <v>400</v>
      </c>
    </row>
    <row r="321" spans="4:12" ht="32.25" thickBot="1" x14ac:dyDescent="0.35">
      <c r="D321" s="4"/>
      <c r="E321" s="17"/>
      <c r="F321" s="66" t="s">
        <v>174</v>
      </c>
      <c r="G321" s="26">
        <v>8210090502</v>
      </c>
      <c r="H321" s="15"/>
      <c r="I321" s="15"/>
      <c r="J321" s="16">
        <f>J322</f>
        <v>370</v>
      </c>
      <c r="K321" s="16">
        <f t="shared" ref="K321:L321" si="123">K322</f>
        <v>380</v>
      </c>
      <c r="L321" s="16">
        <f t="shared" si="123"/>
        <v>390</v>
      </c>
    </row>
    <row r="322" spans="4:12" ht="21" thickBot="1" x14ac:dyDescent="0.35">
      <c r="D322" s="4"/>
      <c r="E322" s="17"/>
      <c r="F322" s="14" t="s">
        <v>59</v>
      </c>
      <c r="G322" s="26">
        <v>8210090502</v>
      </c>
      <c r="H322" s="15">
        <v>200</v>
      </c>
      <c r="I322" s="15"/>
      <c r="J322" s="16">
        <f>J323</f>
        <v>370</v>
      </c>
      <c r="K322" s="16">
        <f t="shared" ref="K322:L322" si="124">K323</f>
        <v>380</v>
      </c>
      <c r="L322" s="16">
        <f t="shared" si="124"/>
        <v>390</v>
      </c>
    </row>
    <row r="323" spans="4:12" ht="32.25" thickBot="1" x14ac:dyDescent="0.35">
      <c r="D323" s="4"/>
      <c r="E323" s="17"/>
      <c r="F323" s="14" t="s">
        <v>10</v>
      </c>
      <c r="G323" s="26">
        <v>8210090502</v>
      </c>
      <c r="H323" s="15">
        <v>240</v>
      </c>
      <c r="I323" s="15"/>
      <c r="J323" s="16">
        <v>370</v>
      </c>
      <c r="K323" s="16">
        <v>380</v>
      </c>
      <c r="L323" s="16">
        <v>390</v>
      </c>
    </row>
    <row r="324" spans="4:12" ht="21" thickBot="1" x14ac:dyDescent="0.35">
      <c r="D324" s="4"/>
      <c r="E324" s="17"/>
      <c r="F324" s="66" t="s">
        <v>49</v>
      </c>
      <c r="G324" s="26">
        <v>8210090502</v>
      </c>
      <c r="H324" s="15" t="s">
        <v>115</v>
      </c>
      <c r="I324" s="15" t="s">
        <v>85</v>
      </c>
      <c r="J324" s="16">
        <f>J325</f>
        <v>370</v>
      </c>
      <c r="K324" s="16">
        <f t="shared" ref="K324:L324" si="125">K325</f>
        <v>380</v>
      </c>
      <c r="L324" s="16">
        <f t="shared" si="125"/>
        <v>390</v>
      </c>
    </row>
    <row r="325" spans="4:12" ht="21" thickBot="1" x14ac:dyDescent="0.35">
      <c r="D325" s="4"/>
      <c r="E325" s="17"/>
      <c r="F325" s="66" t="s">
        <v>22</v>
      </c>
      <c r="G325" s="26">
        <v>8210090502</v>
      </c>
      <c r="H325" s="15">
        <v>240</v>
      </c>
      <c r="I325" s="15" t="s">
        <v>73</v>
      </c>
      <c r="J325" s="16">
        <f>J321</f>
        <v>370</v>
      </c>
      <c r="K325" s="16">
        <f t="shared" ref="K325:L325" si="126">K321</f>
        <v>380</v>
      </c>
      <c r="L325" s="16">
        <f t="shared" si="126"/>
        <v>390</v>
      </c>
    </row>
    <row r="326" spans="4:12" ht="63.75" thickBot="1" x14ac:dyDescent="0.35">
      <c r="D326" s="4"/>
      <c r="E326" s="17"/>
      <c r="F326" s="83" t="s">
        <v>213</v>
      </c>
      <c r="G326" s="26">
        <v>8210051180</v>
      </c>
      <c r="H326" s="15"/>
      <c r="I326" s="15"/>
      <c r="J326" s="16">
        <f>J327+J336</f>
        <v>1239.6000000000001</v>
      </c>
      <c r="K326" s="16">
        <f t="shared" ref="K326:L326" si="127">K327</f>
        <v>1378.2</v>
      </c>
      <c r="L326" s="16">
        <f t="shared" si="127"/>
        <v>1519</v>
      </c>
    </row>
    <row r="327" spans="4:12" ht="48.75" thickBot="1" x14ac:dyDescent="0.35">
      <c r="D327" s="4"/>
      <c r="E327" s="17"/>
      <c r="F327" s="84" t="s">
        <v>199</v>
      </c>
      <c r="G327" s="26">
        <v>8210051180</v>
      </c>
      <c r="H327" s="15" t="s">
        <v>134</v>
      </c>
      <c r="I327" s="15"/>
      <c r="J327" s="16">
        <f>J328</f>
        <v>1232.2</v>
      </c>
      <c r="K327" s="16">
        <f t="shared" ref="K327:L327" si="128">K328</f>
        <v>1378.2</v>
      </c>
      <c r="L327" s="16">
        <f t="shared" si="128"/>
        <v>1519</v>
      </c>
    </row>
    <row r="328" spans="4:12" ht="21" thickBot="1" x14ac:dyDescent="0.35">
      <c r="D328" s="4"/>
      <c r="E328" s="17"/>
      <c r="F328" s="14" t="s">
        <v>48</v>
      </c>
      <c r="G328" s="26">
        <v>8210051180</v>
      </c>
      <c r="H328" s="15">
        <v>120</v>
      </c>
      <c r="I328" s="15"/>
      <c r="J328" s="16">
        <f>J332</f>
        <v>1232.2</v>
      </c>
      <c r="K328" s="116">
        <f>K332</f>
        <v>1378.2</v>
      </c>
      <c r="L328" s="116">
        <f>L332</f>
        <v>1519</v>
      </c>
    </row>
    <row r="329" spans="4:12" ht="32.25" hidden="1" thickBot="1" x14ac:dyDescent="0.35">
      <c r="D329" s="4"/>
      <c r="E329" s="17"/>
      <c r="F329" s="14" t="s">
        <v>9</v>
      </c>
      <c r="G329" s="26">
        <v>8210051180</v>
      </c>
      <c r="H329" s="15">
        <v>200</v>
      </c>
      <c r="I329" s="15"/>
      <c r="J329" s="16"/>
      <c r="K329" s="16"/>
      <c r="L329" s="16"/>
    </row>
    <row r="330" spans="4:12" ht="31.5" hidden="1" customHeight="1" x14ac:dyDescent="0.3">
      <c r="D330" s="4"/>
      <c r="E330" s="145"/>
      <c r="F330" s="131" t="s">
        <v>10</v>
      </c>
      <c r="G330" s="137">
        <v>8210051180</v>
      </c>
      <c r="H330" s="134">
        <v>240</v>
      </c>
      <c r="I330" s="134"/>
      <c r="J330" s="130"/>
      <c r="K330" s="130"/>
      <c r="L330" s="130"/>
    </row>
    <row r="331" spans="4:12" ht="18" hidden="1" customHeight="1" thickBot="1" x14ac:dyDescent="0.35">
      <c r="D331" s="4"/>
      <c r="E331" s="146"/>
      <c r="F331" s="131"/>
      <c r="G331" s="137"/>
      <c r="H331" s="134"/>
      <c r="I331" s="134"/>
      <c r="J331" s="130"/>
      <c r="K331" s="130"/>
      <c r="L331" s="130"/>
    </row>
    <row r="332" spans="4:12" ht="18" customHeight="1" thickBot="1" x14ac:dyDescent="0.35">
      <c r="D332" s="4"/>
      <c r="E332" s="92"/>
      <c r="F332" s="88" t="s">
        <v>145</v>
      </c>
      <c r="G332" s="91">
        <v>8210051180</v>
      </c>
      <c r="H332" s="89" t="s">
        <v>135</v>
      </c>
      <c r="I332" s="89" t="s">
        <v>86</v>
      </c>
      <c r="J332" s="90">
        <f>J333</f>
        <v>1232.2</v>
      </c>
      <c r="K332" s="90">
        <f t="shared" ref="K332:L336" si="129">K333</f>
        <v>1378.2</v>
      </c>
      <c r="L332" s="90">
        <f t="shared" si="129"/>
        <v>1519</v>
      </c>
    </row>
    <row r="333" spans="4:12" ht="18" customHeight="1" thickBot="1" x14ac:dyDescent="0.35">
      <c r="D333" s="4"/>
      <c r="E333" s="92"/>
      <c r="F333" s="88" t="s">
        <v>63</v>
      </c>
      <c r="G333" s="91">
        <v>8210051180</v>
      </c>
      <c r="H333" s="89">
        <v>120</v>
      </c>
      <c r="I333" s="89" t="s">
        <v>87</v>
      </c>
      <c r="J333" s="90">
        <v>1232.2</v>
      </c>
      <c r="K333" s="90">
        <v>1378.2</v>
      </c>
      <c r="L333" s="90">
        <v>1519</v>
      </c>
    </row>
    <row r="334" spans="4:12" ht="18" customHeight="1" thickBot="1" x14ac:dyDescent="0.35">
      <c r="D334" s="4"/>
      <c r="E334" s="92"/>
      <c r="F334" s="88" t="s">
        <v>145</v>
      </c>
      <c r="G334" s="91">
        <v>8210051180</v>
      </c>
      <c r="H334" s="89"/>
      <c r="I334" s="89"/>
      <c r="J334" s="90">
        <f>J335</f>
        <v>7.4</v>
      </c>
      <c r="K334" s="90">
        <v>0</v>
      </c>
      <c r="L334" s="90">
        <v>0</v>
      </c>
    </row>
    <row r="335" spans="4:12" ht="18" customHeight="1" thickBot="1" x14ac:dyDescent="0.35">
      <c r="D335" s="4"/>
      <c r="E335" s="92"/>
      <c r="F335" s="88" t="s">
        <v>63</v>
      </c>
      <c r="G335" s="91">
        <v>8210051180</v>
      </c>
      <c r="H335" s="89" t="s">
        <v>114</v>
      </c>
      <c r="I335" s="89"/>
      <c r="J335" s="90">
        <v>7.4</v>
      </c>
      <c r="K335" s="90">
        <v>0</v>
      </c>
      <c r="L335" s="90">
        <v>0</v>
      </c>
    </row>
    <row r="336" spans="4:12" ht="21" thickBot="1" x14ac:dyDescent="0.35">
      <c r="D336" s="4"/>
      <c r="E336" s="17"/>
      <c r="F336" s="88" t="s">
        <v>59</v>
      </c>
      <c r="G336" s="26">
        <v>8210051180</v>
      </c>
      <c r="H336" s="15" t="s">
        <v>115</v>
      </c>
      <c r="I336" s="15" t="s">
        <v>86</v>
      </c>
      <c r="J336" s="16">
        <f>J337</f>
        <v>7.4</v>
      </c>
      <c r="K336" s="16">
        <f t="shared" si="129"/>
        <v>0</v>
      </c>
      <c r="L336" s="16">
        <f t="shared" si="129"/>
        <v>1519</v>
      </c>
    </row>
    <row r="337" spans="4:12" ht="32.25" thickBot="1" x14ac:dyDescent="0.35">
      <c r="D337" s="4"/>
      <c r="E337" s="17"/>
      <c r="F337" s="88" t="s">
        <v>10</v>
      </c>
      <c r="G337" s="26">
        <v>8210051180</v>
      </c>
      <c r="H337" s="15" t="s">
        <v>115</v>
      </c>
      <c r="I337" s="15" t="s">
        <v>87</v>
      </c>
      <c r="J337" s="16">
        <v>7.4</v>
      </c>
      <c r="K337" s="16">
        <v>0</v>
      </c>
      <c r="L337" s="16">
        <f t="shared" ref="L337" si="130">L326</f>
        <v>1519</v>
      </c>
    </row>
    <row r="338" spans="4:12" ht="21" hidden="1" thickBot="1" x14ac:dyDescent="0.35">
      <c r="D338" s="4"/>
      <c r="E338" s="17"/>
      <c r="F338" s="69" t="s">
        <v>117</v>
      </c>
      <c r="G338" s="67" t="s">
        <v>144</v>
      </c>
      <c r="H338" s="15"/>
      <c r="I338" s="15"/>
      <c r="J338" s="23">
        <f>J339</f>
        <v>0</v>
      </c>
      <c r="K338" s="23">
        <f>K339</f>
        <v>0</v>
      </c>
      <c r="L338" s="23">
        <f>L339</f>
        <v>0</v>
      </c>
    </row>
    <row r="339" spans="4:12" ht="64.5" hidden="1" thickBot="1" x14ac:dyDescent="0.35">
      <c r="D339" s="4"/>
      <c r="E339" s="17"/>
      <c r="F339" s="70" t="s">
        <v>118</v>
      </c>
      <c r="G339" s="35" t="s">
        <v>119</v>
      </c>
      <c r="H339" s="15" t="s">
        <v>114</v>
      </c>
      <c r="I339" s="15"/>
      <c r="J339" s="16">
        <f>J340</f>
        <v>0</v>
      </c>
      <c r="K339" s="16">
        <f t="shared" ref="K339:L339" si="131">K340</f>
        <v>0</v>
      </c>
      <c r="L339" s="16">
        <f t="shared" si="131"/>
        <v>0</v>
      </c>
    </row>
    <row r="340" spans="4:12" ht="21" hidden="1" thickBot="1" x14ac:dyDescent="0.35">
      <c r="D340" s="4"/>
      <c r="E340" s="17"/>
      <c r="F340" s="68" t="s">
        <v>116</v>
      </c>
      <c r="G340" s="35" t="s">
        <v>119</v>
      </c>
      <c r="H340" s="15" t="s">
        <v>115</v>
      </c>
      <c r="I340" s="15"/>
      <c r="J340" s="16">
        <v>0</v>
      </c>
      <c r="K340" s="16">
        <v>0</v>
      </c>
      <c r="L340" s="16">
        <v>0</v>
      </c>
    </row>
    <row r="341" spans="4:12" ht="21" hidden="1" thickBot="1" x14ac:dyDescent="0.35">
      <c r="D341" s="4"/>
      <c r="E341" s="17"/>
      <c r="F341" s="24" t="s">
        <v>49</v>
      </c>
      <c r="G341" s="71"/>
      <c r="H341" s="15"/>
      <c r="I341" s="22" t="s">
        <v>120</v>
      </c>
      <c r="J341" s="23">
        <f>J342</f>
        <v>0</v>
      </c>
      <c r="K341" s="23">
        <f t="shared" ref="K341:L341" si="132">K342</f>
        <v>0</v>
      </c>
      <c r="L341" s="23">
        <f t="shared" si="132"/>
        <v>0</v>
      </c>
    </row>
    <row r="342" spans="4:12" ht="21" hidden="1" thickBot="1" x14ac:dyDescent="0.35">
      <c r="D342" s="4"/>
      <c r="E342" s="17"/>
      <c r="F342" s="24" t="s">
        <v>22</v>
      </c>
      <c r="G342" s="71"/>
      <c r="H342" s="15"/>
      <c r="I342" s="22" t="s">
        <v>121</v>
      </c>
      <c r="J342" s="23">
        <f>J339</f>
        <v>0</v>
      </c>
      <c r="K342" s="23">
        <f t="shared" ref="K342:L342" si="133">K339</f>
        <v>0</v>
      </c>
      <c r="L342" s="23">
        <f t="shared" si="133"/>
        <v>0</v>
      </c>
    </row>
    <row r="343" spans="4:12" ht="32.25" hidden="1" thickBot="1" x14ac:dyDescent="0.35">
      <c r="D343" s="4"/>
      <c r="E343" s="17"/>
      <c r="F343" s="27" t="s">
        <v>64</v>
      </c>
      <c r="G343" s="26">
        <v>8210090211</v>
      </c>
      <c r="H343" s="15"/>
      <c r="I343" s="15"/>
      <c r="J343" s="16">
        <f>J344</f>
        <v>0</v>
      </c>
      <c r="K343" s="16">
        <f t="shared" ref="K343:L344" si="134">K344</f>
        <v>0</v>
      </c>
      <c r="L343" s="16">
        <f t="shared" si="134"/>
        <v>0</v>
      </c>
    </row>
    <row r="344" spans="4:12" ht="21" hidden="1" thickBot="1" x14ac:dyDescent="0.35">
      <c r="D344" s="4"/>
      <c r="E344" s="17"/>
      <c r="F344" s="14" t="s">
        <v>36</v>
      </c>
      <c r="G344" s="26">
        <v>8210090211</v>
      </c>
      <c r="H344" s="15" t="s">
        <v>150</v>
      </c>
      <c r="I344" s="15"/>
      <c r="J344" s="16">
        <f>J345</f>
        <v>0</v>
      </c>
      <c r="K344" s="16">
        <f t="shared" si="134"/>
        <v>0</v>
      </c>
      <c r="L344" s="16">
        <f t="shared" si="134"/>
        <v>0</v>
      </c>
    </row>
    <row r="345" spans="4:12" ht="15" hidden="1" customHeight="1" x14ac:dyDescent="0.3">
      <c r="D345" s="4"/>
      <c r="E345" s="145"/>
      <c r="F345" s="131" t="s">
        <v>116</v>
      </c>
      <c r="G345" s="137">
        <v>8210090211</v>
      </c>
      <c r="H345" s="134" t="s">
        <v>151</v>
      </c>
      <c r="I345" s="134"/>
      <c r="J345" s="130">
        <v>0</v>
      </c>
      <c r="K345" s="130">
        <v>0</v>
      </c>
      <c r="L345" s="130">
        <v>0</v>
      </c>
    </row>
    <row r="346" spans="4:12" ht="15.75" hidden="1" customHeight="1" thickBot="1" x14ac:dyDescent="0.35">
      <c r="D346" s="4"/>
      <c r="E346" s="146"/>
      <c r="F346" s="131"/>
      <c r="G346" s="137"/>
      <c r="H346" s="134"/>
      <c r="I346" s="134"/>
      <c r="J346" s="130"/>
      <c r="K346" s="130"/>
      <c r="L346" s="130"/>
    </row>
    <row r="347" spans="4:12" ht="21" hidden="1" thickBot="1" x14ac:dyDescent="0.35">
      <c r="D347" s="4"/>
      <c r="E347" s="17"/>
      <c r="F347" s="20" t="s">
        <v>65</v>
      </c>
      <c r="G347" s="26"/>
      <c r="H347" s="15"/>
      <c r="I347" s="22" t="s">
        <v>88</v>
      </c>
      <c r="J347" s="23">
        <f>J348</f>
        <v>0</v>
      </c>
      <c r="K347" s="23">
        <f t="shared" ref="K347:L347" si="135">K348</f>
        <v>0</v>
      </c>
      <c r="L347" s="23">
        <f t="shared" si="135"/>
        <v>0</v>
      </c>
    </row>
    <row r="348" spans="4:12" ht="21" hidden="1" thickBot="1" x14ac:dyDescent="0.35">
      <c r="D348" s="4"/>
      <c r="E348" s="17"/>
      <c r="F348" s="20" t="s">
        <v>42</v>
      </c>
      <c r="G348" s="26"/>
      <c r="H348" s="15"/>
      <c r="I348" s="22" t="s">
        <v>89</v>
      </c>
      <c r="J348" s="23">
        <f>J343</f>
        <v>0</v>
      </c>
      <c r="K348" s="23">
        <f t="shared" ref="K348:L348" si="136">K343</f>
        <v>0</v>
      </c>
      <c r="L348" s="23">
        <f t="shared" si="136"/>
        <v>0</v>
      </c>
    </row>
    <row r="349" spans="4:12" ht="52.5" customHeight="1" thickBot="1" x14ac:dyDescent="0.35">
      <c r="D349" s="4"/>
      <c r="E349" s="17"/>
      <c r="F349" s="74" t="s">
        <v>216</v>
      </c>
      <c r="G349" s="26">
        <v>8210090211</v>
      </c>
      <c r="H349" s="15"/>
      <c r="I349" s="15"/>
      <c r="J349" s="16">
        <f>J350</f>
        <v>672</v>
      </c>
      <c r="K349" s="16">
        <v>0</v>
      </c>
      <c r="L349" s="16">
        <f t="shared" ref="K349:L350" si="137">L350</f>
        <v>0</v>
      </c>
    </row>
    <row r="350" spans="4:12" ht="30.75" customHeight="1" thickBot="1" x14ac:dyDescent="0.35">
      <c r="D350" s="4"/>
      <c r="E350" s="17"/>
      <c r="F350" s="32" t="s">
        <v>36</v>
      </c>
      <c r="G350" s="26">
        <v>8210090211</v>
      </c>
      <c r="H350" s="15">
        <v>500</v>
      </c>
      <c r="I350" s="15"/>
      <c r="J350" s="16">
        <f>J351</f>
        <v>672</v>
      </c>
      <c r="K350" s="16">
        <f t="shared" si="137"/>
        <v>0</v>
      </c>
      <c r="L350" s="16">
        <f t="shared" si="137"/>
        <v>0</v>
      </c>
    </row>
    <row r="351" spans="4:12" ht="23.25" customHeight="1" thickBot="1" x14ac:dyDescent="0.35">
      <c r="D351" s="4"/>
      <c r="E351" s="17"/>
      <c r="F351" s="33" t="s">
        <v>37</v>
      </c>
      <c r="G351" s="26">
        <v>8210090211</v>
      </c>
      <c r="H351" s="15" t="s">
        <v>151</v>
      </c>
      <c r="I351" s="15"/>
      <c r="J351" s="16">
        <v>672</v>
      </c>
      <c r="K351" s="16">
        <v>0</v>
      </c>
      <c r="L351" s="16">
        <v>0</v>
      </c>
    </row>
    <row r="352" spans="4:12" ht="21" thickBot="1" x14ac:dyDescent="0.35">
      <c r="D352" s="4"/>
      <c r="E352" s="17"/>
      <c r="F352" s="63" t="s">
        <v>49</v>
      </c>
      <c r="G352" s="26">
        <v>8210090211</v>
      </c>
      <c r="H352" s="15" t="s">
        <v>151</v>
      </c>
      <c r="I352" s="15" t="s">
        <v>162</v>
      </c>
      <c r="J352" s="16">
        <f>J353</f>
        <v>672</v>
      </c>
      <c r="K352" s="16">
        <f t="shared" ref="K352:L352" si="138">K353</f>
        <v>0</v>
      </c>
      <c r="L352" s="16">
        <f t="shared" si="138"/>
        <v>0</v>
      </c>
    </row>
    <row r="353" spans="4:12" ht="21" thickBot="1" x14ac:dyDescent="0.35">
      <c r="D353" s="4"/>
      <c r="E353" s="17"/>
      <c r="F353" s="131" t="s">
        <v>52</v>
      </c>
      <c r="G353" s="136">
        <v>8210090211</v>
      </c>
      <c r="H353" s="134" t="s">
        <v>151</v>
      </c>
      <c r="I353" s="134" t="s">
        <v>163</v>
      </c>
      <c r="J353" s="130">
        <f>J349</f>
        <v>672</v>
      </c>
      <c r="K353" s="130">
        <f>K366</f>
        <v>0</v>
      </c>
      <c r="L353" s="130">
        <f>L366</f>
        <v>0</v>
      </c>
    </row>
    <row r="354" spans="4:12" ht="4.5" customHeight="1" thickBot="1" x14ac:dyDescent="0.35">
      <c r="D354" s="4"/>
      <c r="E354" s="17"/>
      <c r="F354" s="131"/>
      <c r="G354" s="136"/>
      <c r="H354" s="134"/>
      <c r="I354" s="134"/>
      <c r="J354" s="130"/>
      <c r="K354" s="130"/>
      <c r="L354" s="130"/>
    </row>
    <row r="355" spans="4:12" ht="79.5" thickBot="1" x14ac:dyDescent="0.35">
      <c r="D355" s="4"/>
      <c r="E355" s="17"/>
      <c r="F355" s="25" t="s">
        <v>173</v>
      </c>
      <c r="G355" s="35" t="s">
        <v>119</v>
      </c>
      <c r="H355" s="15" t="s">
        <v>115</v>
      </c>
      <c r="I355" s="22"/>
      <c r="J355" s="16">
        <f>J357</f>
        <v>43.728999999999999</v>
      </c>
      <c r="K355" s="16">
        <v>0</v>
      </c>
      <c r="L355" s="16">
        <v>0</v>
      </c>
    </row>
    <row r="356" spans="4:12" ht="21" thickBot="1" x14ac:dyDescent="0.35">
      <c r="D356" s="4"/>
      <c r="E356" s="17"/>
      <c r="F356" s="70" t="s">
        <v>116</v>
      </c>
      <c r="G356" s="35" t="s">
        <v>119</v>
      </c>
      <c r="H356" s="15" t="s">
        <v>115</v>
      </c>
      <c r="I356" s="22"/>
      <c r="J356" s="16">
        <f>J357</f>
        <v>43.728999999999999</v>
      </c>
      <c r="K356" s="16">
        <v>0</v>
      </c>
      <c r="L356" s="16">
        <v>0</v>
      </c>
    </row>
    <row r="357" spans="4:12" ht="21" thickBot="1" x14ac:dyDescent="0.35">
      <c r="D357" s="4"/>
      <c r="E357" s="17"/>
      <c r="F357" s="24" t="s">
        <v>49</v>
      </c>
      <c r="G357" s="12"/>
      <c r="H357" s="15"/>
      <c r="I357" s="93" t="s">
        <v>120</v>
      </c>
      <c r="J357" s="94">
        <f>J358</f>
        <v>43.728999999999999</v>
      </c>
      <c r="K357" s="94">
        <f t="shared" ref="K357:L357" si="139">K358</f>
        <v>0</v>
      </c>
      <c r="L357" s="94">
        <f t="shared" si="139"/>
        <v>0</v>
      </c>
    </row>
    <row r="358" spans="4:12" ht="21" thickBot="1" x14ac:dyDescent="0.35">
      <c r="D358" s="4"/>
      <c r="E358" s="17"/>
      <c r="F358" s="69" t="s">
        <v>117</v>
      </c>
      <c r="G358" s="12"/>
      <c r="H358" s="15"/>
      <c r="I358" s="93" t="s">
        <v>121</v>
      </c>
      <c r="J358" s="94">
        <v>43.728999999999999</v>
      </c>
      <c r="K358" s="94">
        <v>0</v>
      </c>
      <c r="L358" s="94">
        <v>0</v>
      </c>
    </row>
    <row r="359" spans="4:12" ht="21" thickBot="1" x14ac:dyDescent="0.35">
      <c r="D359" s="4"/>
      <c r="E359" s="48"/>
      <c r="F359" s="14" t="s">
        <v>42</v>
      </c>
      <c r="G359" s="72">
        <v>8200000000</v>
      </c>
      <c r="H359" s="15"/>
      <c r="I359" s="22"/>
      <c r="J359" s="16">
        <f>J361+J365</f>
        <v>310</v>
      </c>
      <c r="K359" s="16">
        <f>K363</f>
        <v>0</v>
      </c>
      <c r="L359" s="16">
        <f>L363</f>
        <v>0</v>
      </c>
    </row>
    <row r="360" spans="4:12" ht="21" thickBot="1" x14ac:dyDescent="0.35">
      <c r="D360" s="4"/>
      <c r="E360" s="99"/>
      <c r="F360" s="32" t="s">
        <v>147</v>
      </c>
      <c r="G360" s="72">
        <v>8210090020</v>
      </c>
      <c r="H360" s="96"/>
      <c r="I360" s="100"/>
      <c r="J360" s="97">
        <f>J361</f>
        <v>10</v>
      </c>
      <c r="K360" s="97">
        <f t="shared" ref="K360:L360" si="140">K361</f>
        <v>0</v>
      </c>
      <c r="L360" s="97">
        <f t="shared" si="140"/>
        <v>0</v>
      </c>
    </row>
    <row r="361" spans="4:12" ht="21" thickBot="1" x14ac:dyDescent="0.35">
      <c r="D361" s="4"/>
      <c r="E361" s="99"/>
      <c r="F361" s="40" t="s">
        <v>148</v>
      </c>
      <c r="G361" s="72">
        <v>8210090020</v>
      </c>
      <c r="H361" s="96" t="s">
        <v>219</v>
      </c>
      <c r="I361" s="96" t="s">
        <v>88</v>
      </c>
      <c r="J361" s="97">
        <f>J362</f>
        <v>10</v>
      </c>
      <c r="K361" s="97">
        <f t="shared" ref="K361:L361" si="141">K362</f>
        <v>0</v>
      </c>
      <c r="L361" s="97">
        <f t="shared" si="141"/>
        <v>0</v>
      </c>
    </row>
    <row r="362" spans="4:12" ht="21" thickBot="1" x14ac:dyDescent="0.35">
      <c r="D362" s="4"/>
      <c r="E362" s="99"/>
      <c r="F362" s="95" t="s">
        <v>146</v>
      </c>
      <c r="G362" s="72">
        <v>8210090020</v>
      </c>
      <c r="H362" s="96" t="s">
        <v>220</v>
      </c>
      <c r="I362" s="96" t="s">
        <v>149</v>
      </c>
      <c r="J362" s="97">
        <v>10</v>
      </c>
      <c r="K362" s="97">
        <f>K355</f>
        <v>0</v>
      </c>
      <c r="L362" s="97">
        <f>L355</f>
        <v>0</v>
      </c>
    </row>
    <row r="363" spans="4:12" ht="21" thickBot="1" x14ac:dyDescent="0.35">
      <c r="D363" s="4"/>
      <c r="E363" s="48"/>
      <c r="F363" s="32" t="s">
        <v>147</v>
      </c>
      <c r="G363" s="72">
        <v>8210090250</v>
      </c>
      <c r="H363" s="15" t="s">
        <v>114</v>
      </c>
      <c r="I363" s="22"/>
      <c r="J363" s="16">
        <f>J364</f>
        <v>300</v>
      </c>
      <c r="K363" s="16">
        <f t="shared" ref="K363:L363" si="142">K364</f>
        <v>0</v>
      </c>
      <c r="L363" s="16">
        <f t="shared" si="142"/>
        <v>0</v>
      </c>
    </row>
    <row r="364" spans="4:12" ht="21" thickBot="1" x14ac:dyDescent="0.35">
      <c r="D364" s="4"/>
      <c r="E364" s="48"/>
      <c r="F364" s="40" t="s">
        <v>148</v>
      </c>
      <c r="G364" s="72">
        <v>8210090250</v>
      </c>
      <c r="H364" s="15" t="s">
        <v>115</v>
      </c>
      <c r="I364" s="22"/>
      <c r="J364" s="16">
        <v>300</v>
      </c>
      <c r="K364" s="16">
        <v>0</v>
      </c>
      <c r="L364" s="16">
        <v>0</v>
      </c>
    </row>
    <row r="365" spans="4:12" ht="21" thickBot="1" x14ac:dyDescent="0.35">
      <c r="D365" s="4"/>
      <c r="E365" s="48"/>
      <c r="F365" s="14" t="s">
        <v>146</v>
      </c>
      <c r="G365" s="72">
        <v>8210090250</v>
      </c>
      <c r="H365" s="15" t="s">
        <v>115</v>
      </c>
      <c r="I365" s="15" t="s">
        <v>88</v>
      </c>
      <c r="J365" s="16">
        <f>J366</f>
        <v>300</v>
      </c>
      <c r="K365" s="16">
        <f t="shared" ref="K365:L365" si="143">K366</f>
        <v>0</v>
      </c>
      <c r="L365" s="16">
        <f t="shared" si="143"/>
        <v>0</v>
      </c>
    </row>
    <row r="366" spans="4:12" ht="32.25" thickBot="1" x14ac:dyDescent="0.35">
      <c r="D366" s="4"/>
      <c r="E366" s="48"/>
      <c r="F366" s="14" t="s">
        <v>217</v>
      </c>
      <c r="G366" s="72">
        <v>8210090250</v>
      </c>
      <c r="H366" s="15" t="s">
        <v>115</v>
      </c>
      <c r="I366" s="15" t="s">
        <v>149</v>
      </c>
      <c r="J366" s="16">
        <v>300</v>
      </c>
      <c r="K366" s="16">
        <f>K359</f>
        <v>0</v>
      </c>
      <c r="L366" s="16">
        <f>L359</f>
        <v>0</v>
      </c>
    </row>
    <row r="367" spans="4:12" ht="48.75" thickBot="1" x14ac:dyDescent="0.35">
      <c r="D367" s="4"/>
      <c r="E367" s="120"/>
      <c r="F367" s="74" t="s">
        <v>228</v>
      </c>
      <c r="G367" s="121">
        <v>8210090211</v>
      </c>
      <c r="H367" s="117"/>
      <c r="I367" s="117"/>
      <c r="J367" s="119">
        <f>J368</f>
        <v>2000</v>
      </c>
      <c r="K367" s="119">
        <v>0</v>
      </c>
      <c r="L367" s="119">
        <f t="shared" ref="K367:L368" si="144">L368</f>
        <v>0</v>
      </c>
    </row>
    <row r="368" spans="4:12" ht="21" thickBot="1" x14ac:dyDescent="0.35">
      <c r="D368" s="4"/>
      <c r="E368" s="120"/>
      <c r="F368" s="32" t="s">
        <v>36</v>
      </c>
      <c r="G368" s="121">
        <v>8210090211</v>
      </c>
      <c r="H368" s="117">
        <v>500</v>
      </c>
      <c r="I368" s="117"/>
      <c r="J368" s="119">
        <f>J369</f>
        <v>2000</v>
      </c>
      <c r="K368" s="119">
        <f t="shared" si="144"/>
        <v>0</v>
      </c>
      <c r="L368" s="119">
        <f t="shared" si="144"/>
        <v>0</v>
      </c>
    </row>
    <row r="369" spans="4:12" ht="21" thickBot="1" x14ac:dyDescent="0.35">
      <c r="D369" s="4"/>
      <c r="E369" s="120"/>
      <c r="F369" s="33" t="s">
        <v>37</v>
      </c>
      <c r="G369" s="121">
        <v>8210090211</v>
      </c>
      <c r="H369" s="117" t="s">
        <v>151</v>
      </c>
      <c r="I369" s="117"/>
      <c r="J369" s="119">
        <v>2000</v>
      </c>
      <c r="K369" s="119">
        <v>0</v>
      </c>
      <c r="L369" s="119">
        <v>0</v>
      </c>
    </row>
    <row r="370" spans="4:12" ht="21" thickBot="1" x14ac:dyDescent="0.35">
      <c r="D370" s="4"/>
      <c r="E370" s="120"/>
      <c r="F370" s="63" t="s">
        <v>49</v>
      </c>
      <c r="G370" s="121">
        <v>8210090211</v>
      </c>
      <c r="H370" s="117" t="s">
        <v>151</v>
      </c>
      <c r="I370" s="117" t="s">
        <v>230</v>
      </c>
      <c r="J370" s="119">
        <f>J371</f>
        <v>2000</v>
      </c>
      <c r="K370" s="119">
        <f t="shared" ref="K370:L370" si="145">K371</f>
        <v>0</v>
      </c>
      <c r="L370" s="119">
        <f t="shared" si="145"/>
        <v>0</v>
      </c>
    </row>
    <row r="371" spans="4:12" ht="21" thickBot="1" x14ac:dyDescent="0.35">
      <c r="D371" s="4"/>
      <c r="E371" s="120"/>
      <c r="F371" s="131" t="s">
        <v>52</v>
      </c>
      <c r="G371" s="136">
        <v>8210090211</v>
      </c>
      <c r="H371" s="134" t="s">
        <v>151</v>
      </c>
      <c r="I371" s="134" t="s">
        <v>229</v>
      </c>
      <c r="J371" s="130">
        <f>J367</f>
        <v>2000</v>
      </c>
      <c r="K371" s="130">
        <f>K386</f>
        <v>0</v>
      </c>
      <c r="L371" s="130">
        <f>L386</f>
        <v>0</v>
      </c>
    </row>
    <row r="372" spans="4:12" ht="21" thickBot="1" x14ac:dyDescent="0.35">
      <c r="D372" s="4"/>
      <c r="E372" s="17"/>
      <c r="F372" s="131"/>
      <c r="G372" s="136"/>
      <c r="H372" s="134"/>
      <c r="I372" s="134"/>
      <c r="J372" s="130"/>
      <c r="K372" s="130"/>
      <c r="L372" s="130"/>
    </row>
    <row r="373" spans="4:12" ht="47.25" x14ac:dyDescent="0.3">
      <c r="D373" s="4"/>
      <c r="E373" s="122"/>
      <c r="F373" s="118" t="s">
        <v>214</v>
      </c>
      <c r="G373" s="121">
        <v>8210090500</v>
      </c>
      <c r="H373" s="117"/>
      <c r="I373" s="117"/>
      <c r="J373" s="119">
        <f>J374</f>
        <v>9359.1</v>
      </c>
      <c r="K373" s="119">
        <f t="shared" ref="K373:L374" si="146">K374</f>
        <v>0</v>
      </c>
      <c r="L373" s="119">
        <f t="shared" si="146"/>
        <v>0</v>
      </c>
    </row>
    <row r="374" spans="4:12" ht="21" thickBot="1" x14ac:dyDescent="0.35">
      <c r="D374" s="4"/>
      <c r="E374" s="122"/>
      <c r="F374" s="118" t="s">
        <v>36</v>
      </c>
      <c r="G374" s="121">
        <v>8210090500</v>
      </c>
      <c r="H374" s="117">
        <v>500</v>
      </c>
      <c r="I374" s="117"/>
      <c r="J374" s="119">
        <v>9359.1</v>
      </c>
      <c r="K374" s="119">
        <f t="shared" si="146"/>
        <v>0</v>
      </c>
      <c r="L374" s="119">
        <f t="shared" si="146"/>
        <v>0</v>
      </c>
    </row>
    <row r="375" spans="4:12" ht="15.75" customHeight="1" x14ac:dyDescent="0.3">
      <c r="D375" s="4"/>
      <c r="E375" s="145"/>
      <c r="F375" s="131" t="s">
        <v>215</v>
      </c>
      <c r="G375" s="147">
        <v>8210090500</v>
      </c>
      <c r="H375" s="147">
        <v>520</v>
      </c>
      <c r="I375" s="134">
        <v>1403</v>
      </c>
      <c r="J375" s="130">
        <f>J374</f>
        <v>9359.1</v>
      </c>
      <c r="K375" s="130">
        <f t="shared" ref="K375:L375" si="147">K354</f>
        <v>0</v>
      </c>
      <c r="L375" s="130">
        <f t="shared" si="147"/>
        <v>0</v>
      </c>
    </row>
    <row r="376" spans="4:12" ht="21" customHeight="1" thickBot="1" x14ac:dyDescent="0.35">
      <c r="D376" s="4"/>
      <c r="E376" s="146"/>
      <c r="F376" s="131"/>
      <c r="G376" s="148"/>
      <c r="H376" s="148"/>
      <c r="I376" s="134"/>
      <c r="J376" s="130"/>
      <c r="K376" s="130"/>
      <c r="L376" s="130"/>
    </row>
    <row r="377" spans="4:12" ht="21" thickBot="1" x14ac:dyDescent="0.35">
      <c r="D377" s="4"/>
      <c r="E377" s="17"/>
      <c r="F377" s="14" t="s">
        <v>66</v>
      </c>
      <c r="G377" s="26"/>
      <c r="H377" s="26"/>
      <c r="I377" s="26"/>
      <c r="J377" s="75"/>
      <c r="K377" s="76">
        <v>2605.942</v>
      </c>
      <c r="L377" s="76">
        <v>5196.2849999999999</v>
      </c>
    </row>
    <row r="378" spans="4:12" ht="15" customHeight="1" x14ac:dyDescent="0.3">
      <c r="D378" s="4"/>
      <c r="E378" s="141"/>
      <c r="F378" s="143" t="s">
        <v>67</v>
      </c>
      <c r="G378" s="137"/>
      <c r="H378" s="137"/>
      <c r="I378" s="137"/>
      <c r="J378" s="144">
        <f>J203+J140+J6+J373</f>
        <v>158774.21199999997</v>
      </c>
      <c r="K378" s="139">
        <f>K203+K140+K6+K377</f>
        <v>105739.8</v>
      </c>
      <c r="L378" s="139">
        <f>L203+L140+L6+L377</f>
        <v>106680.6</v>
      </c>
    </row>
    <row r="379" spans="4:12" ht="9.75" customHeight="1" thickBot="1" x14ac:dyDescent="0.35">
      <c r="D379" s="4"/>
      <c r="E379" s="142"/>
      <c r="F379" s="143"/>
      <c r="G379" s="137"/>
      <c r="H379" s="137"/>
      <c r="I379" s="137"/>
      <c r="J379" s="144"/>
      <c r="K379" s="140"/>
      <c r="L379" s="140"/>
    </row>
    <row r="380" spans="4:12" ht="20.25" x14ac:dyDescent="0.3">
      <c r="D380" s="4"/>
      <c r="E380" s="4"/>
      <c r="F380" s="4"/>
      <c r="G380" s="4"/>
      <c r="H380" s="4"/>
      <c r="I380" s="4"/>
      <c r="J380" s="4"/>
      <c r="K380" s="4"/>
      <c r="L380" s="4"/>
    </row>
    <row r="381" spans="4:12" ht="20.25" x14ac:dyDescent="0.3">
      <c r="D381" s="4"/>
      <c r="E381" s="4"/>
      <c r="F381" s="4"/>
      <c r="G381" s="4"/>
      <c r="H381" s="4"/>
      <c r="I381" s="4"/>
      <c r="J381" s="4"/>
      <c r="K381" s="4"/>
      <c r="L381" s="4"/>
    </row>
    <row r="382" spans="4:12" ht="26.25" hidden="1" x14ac:dyDescent="0.4">
      <c r="D382" s="4"/>
      <c r="E382" s="4"/>
      <c r="F382" s="4"/>
      <c r="G382" s="4"/>
      <c r="H382" s="4"/>
      <c r="I382" s="4"/>
      <c r="J382" s="5">
        <v>103493.2</v>
      </c>
      <c r="K382" s="6"/>
      <c r="L382" s="6"/>
    </row>
    <row r="383" spans="4:12" ht="20.25" hidden="1" x14ac:dyDescent="0.3">
      <c r="D383" s="4"/>
      <c r="E383" s="4"/>
      <c r="F383" s="4"/>
      <c r="G383" s="4"/>
      <c r="H383" s="4"/>
      <c r="I383" s="4"/>
      <c r="J383" s="7" t="s">
        <v>193</v>
      </c>
      <c r="K383" s="4"/>
      <c r="L383" s="4"/>
    </row>
    <row r="384" spans="4:12" ht="20.25" x14ac:dyDescent="0.3">
      <c r="D384" s="4"/>
      <c r="E384" s="4"/>
      <c r="F384" s="4"/>
      <c r="G384" s="4"/>
      <c r="H384" s="4"/>
      <c r="I384" s="4"/>
      <c r="J384" s="8"/>
      <c r="K384" s="4"/>
      <c r="L384" s="4"/>
    </row>
  </sheetData>
  <mergeCells count="284">
    <mergeCell ref="F371:F372"/>
    <mergeCell ref="G371:G372"/>
    <mergeCell ref="H371:H372"/>
    <mergeCell ref="I371:I372"/>
    <mergeCell ref="J371:J372"/>
    <mergeCell ref="K371:K372"/>
    <mergeCell ref="L371:L372"/>
    <mergeCell ref="I212:I213"/>
    <mergeCell ref="J212:J213"/>
    <mergeCell ref="K212:K213"/>
    <mergeCell ref="L212:L213"/>
    <mergeCell ref="H212:H213"/>
    <mergeCell ref="F212:F213"/>
    <mergeCell ref="F353:F354"/>
    <mergeCell ref="G353:G354"/>
    <mergeCell ref="H353:H354"/>
    <mergeCell ref="I353:I354"/>
    <mergeCell ref="J353:J354"/>
    <mergeCell ref="K353:K354"/>
    <mergeCell ref="L353:L354"/>
    <mergeCell ref="E137:E138"/>
    <mergeCell ref="F137:F138"/>
    <mergeCell ref="G137:G138"/>
    <mergeCell ref="H137:H138"/>
    <mergeCell ref="I137:I138"/>
    <mergeCell ref="J137:J138"/>
    <mergeCell ref="K137:K138"/>
    <mergeCell ref="L137:L138"/>
    <mergeCell ref="E76:E77"/>
    <mergeCell ref="F76:F77"/>
    <mergeCell ref="L76:L77"/>
    <mergeCell ref="G76:G77"/>
    <mergeCell ref="H76:H77"/>
    <mergeCell ref="I76:I77"/>
    <mergeCell ref="J76:J77"/>
    <mergeCell ref="K76:K77"/>
    <mergeCell ref="L27:L28"/>
    <mergeCell ref="E6:E7"/>
    <mergeCell ref="F6:F7"/>
    <mergeCell ref="G6:G7"/>
    <mergeCell ref="H6:H7"/>
    <mergeCell ref="I6:I7"/>
    <mergeCell ref="J6:J7"/>
    <mergeCell ref="K6:K7"/>
    <mergeCell ref="L6:L7"/>
    <mergeCell ref="F27:F28"/>
    <mergeCell ref="G27:G28"/>
    <mergeCell ref="H27:H28"/>
    <mergeCell ref="I27:I28"/>
    <mergeCell ref="J27:J28"/>
    <mergeCell ref="K25:K26"/>
    <mergeCell ref="L25:L26"/>
    <mergeCell ref="K27:K28"/>
    <mergeCell ref="K29:K30"/>
    <mergeCell ref="L29:L30"/>
    <mergeCell ref="F25:F26"/>
    <mergeCell ref="G25:G26"/>
    <mergeCell ref="H25:H26"/>
    <mergeCell ref="E4:L4"/>
    <mergeCell ref="K8:K9"/>
    <mergeCell ref="L8:L9"/>
    <mergeCell ref="E14:E15"/>
    <mergeCell ref="F14:F15"/>
    <mergeCell ref="G14:G15"/>
    <mergeCell ref="H14:H15"/>
    <mergeCell ref="I14:I15"/>
    <mergeCell ref="J14:J15"/>
    <mergeCell ref="K14:K15"/>
    <mergeCell ref="L14:L15"/>
    <mergeCell ref="E8:E9"/>
    <mergeCell ref="F8:F9"/>
    <mergeCell ref="G8:G9"/>
    <mergeCell ref="H8:H9"/>
    <mergeCell ref="I8:I9"/>
    <mergeCell ref="J8:J9"/>
    <mergeCell ref="I25:I26"/>
    <mergeCell ref="J25:J26"/>
    <mergeCell ref="E146:E149"/>
    <mergeCell ref="F141:F142"/>
    <mergeCell ref="G141:G142"/>
    <mergeCell ref="H141:H142"/>
    <mergeCell ref="I141:I142"/>
    <mergeCell ref="E143:E145"/>
    <mergeCell ref="F143:F145"/>
    <mergeCell ref="G143:G145"/>
    <mergeCell ref="H143:H145"/>
    <mergeCell ref="I143:I145"/>
    <mergeCell ref="E141:E142"/>
    <mergeCell ref="L181:L182"/>
    <mergeCell ref="E179:E180"/>
    <mergeCell ref="F179:F180"/>
    <mergeCell ref="G179:G180"/>
    <mergeCell ref="H179:H180"/>
    <mergeCell ref="I179:I180"/>
    <mergeCell ref="J179:J180"/>
    <mergeCell ref="K179:K180"/>
    <mergeCell ref="L179:L180"/>
    <mergeCell ref="E181:E182"/>
    <mergeCell ref="F181:F182"/>
    <mergeCell ref="G181:G182"/>
    <mergeCell ref="H181:H182"/>
    <mergeCell ref="I181:I182"/>
    <mergeCell ref="E157:E159"/>
    <mergeCell ref="F157:F159"/>
    <mergeCell ref="H157:H159"/>
    <mergeCell ref="I157:I159"/>
    <mergeCell ref="E205:E206"/>
    <mergeCell ref="F205:F206"/>
    <mergeCell ref="G205:G206"/>
    <mergeCell ref="H205:H206"/>
    <mergeCell ref="I205:I206"/>
    <mergeCell ref="E203:E204"/>
    <mergeCell ref="F203:F204"/>
    <mergeCell ref="G203:G204"/>
    <mergeCell ref="E216:E217"/>
    <mergeCell ref="E214:E215"/>
    <mergeCell ref="F214:F215"/>
    <mergeCell ref="G214:G215"/>
    <mergeCell ref="H214:H215"/>
    <mergeCell ref="I214:I215"/>
    <mergeCell ref="J214:J215"/>
    <mergeCell ref="K214:K215"/>
    <mergeCell ref="L214:L215"/>
    <mergeCell ref="E221:E222"/>
    <mergeCell ref="F221:F222"/>
    <mergeCell ref="G221:G222"/>
    <mergeCell ref="H221:H222"/>
    <mergeCell ref="I221:I222"/>
    <mergeCell ref="J221:J222"/>
    <mergeCell ref="K221:K222"/>
    <mergeCell ref="L221:L222"/>
    <mergeCell ref="E219:E220"/>
    <mergeCell ref="F219:F220"/>
    <mergeCell ref="G219:G220"/>
    <mergeCell ref="H219:H220"/>
    <mergeCell ref="I219:I220"/>
    <mergeCell ref="J219:J220"/>
    <mergeCell ref="K219:K220"/>
    <mergeCell ref="L219:L220"/>
    <mergeCell ref="E226:E228"/>
    <mergeCell ref="G226:G228"/>
    <mergeCell ref="H226:H228"/>
    <mergeCell ref="I226:I228"/>
    <mergeCell ref="J226:J228"/>
    <mergeCell ref="K226:K228"/>
    <mergeCell ref="L226:L228"/>
    <mergeCell ref="E223:E224"/>
    <mergeCell ref="F223:F224"/>
    <mergeCell ref="G223:G224"/>
    <mergeCell ref="H223:H224"/>
    <mergeCell ref="I223:I224"/>
    <mergeCell ref="J223:J224"/>
    <mergeCell ref="K223:K224"/>
    <mergeCell ref="L223:L224"/>
    <mergeCell ref="E246:E247"/>
    <mergeCell ref="F246:F247"/>
    <mergeCell ref="G246:G247"/>
    <mergeCell ref="H246:H247"/>
    <mergeCell ref="I246:I247"/>
    <mergeCell ref="J246:J247"/>
    <mergeCell ref="K246:K247"/>
    <mergeCell ref="L246:L247"/>
    <mergeCell ref="E231:E232"/>
    <mergeCell ref="F231:F232"/>
    <mergeCell ref="G231:G232"/>
    <mergeCell ref="H231:H232"/>
    <mergeCell ref="I231:I232"/>
    <mergeCell ref="J231:J232"/>
    <mergeCell ref="L231:L232"/>
    <mergeCell ref="K231:K232"/>
    <mergeCell ref="E268:E269"/>
    <mergeCell ref="F268:F269"/>
    <mergeCell ref="G268:G269"/>
    <mergeCell ref="H268:H269"/>
    <mergeCell ref="I268:I269"/>
    <mergeCell ref="J268:J269"/>
    <mergeCell ref="K268:K269"/>
    <mergeCell ref="L268:L269"/>
    <mergeCell ref="E298:E299"/>
    <mergeCell ref="F298:F299"/>
    <mergeCell ref="G298:G299"/>
    <mergeCell ref="H298:H299"/>
    <mergeCell ref="I298:I299"/>
    <mergeCell ref="J298:J299"/>
    <mergeCell ref="K298:K299"/>
    <mergeCell ref="L298:L299"/>
    <mergeCell ref="E296:E297"/>
    <mergeCell ref="F296:F297"/>
    <mergeCell ref="G296:G297"/>
    <mergeCell ref="H296:H297"/>
    <mergeCell ref="I296:I297"/>
    <mergeCell ref="J296:J297"/>
    <mergeCell ref="K296:K297"/>
    <mergeCell ref="L296:L297"/>
    <mergeCell ref="E330:E331"/>
    <mergeCell ref="F330:F331"/>
    <mergeCell ref="G330:G331"/>
    <mergeCell ref="H330:H331"/>
    <mergeCell ref="I330:I331"/>
    <mergeCell ref="J330:J331"/>
    <mergeCell ref="K330:K331"/>
    <mergeCell ref="L330:L331"/>
    <mergeCell ref="E309:E311"/>
    <mergeCell ref="K378:K379"/>
    <mergeCell ref="L378:L379"/>
    <mergeCell ref="E378:E379"/>
    <mergeCell ref="F378:F379"/>
    <mergeCell ref="G378:G379"/>
    <mergeCell ref="H378:H379"/>
    <mergeCell ref="I378:I379"/>
    <mergeCell ref="J378:J379"/>
    <mergeCell ref="K345:K346"/>
    <mergeCell ref="L345:L346"/>
    <mergeCell ref="E375:E376"/>
    <mergeCell ref="F375:F376"/>
    <mergeCell ref="G375:G376"/>
    <mergeCell ref="H375:H376"/>
    <mergeCell ref="I375:I376"/>
    <mergeCell ref="J375:J376"/>
    <mergeCell ref="K375:K376"/>
    <mergeCell ref="L375:L376"/>
    <mergeCell ref="E345:E346"/>
    <mergeCell ref="F345:F346"/>
    <mergeCell ref="G345:G346"/>
    <mergeCell ref="H345:H346"/>
    <mergeCell ref="I345:I346"/>
    <mergeCell ref="J345:J346"/>
    <mergeCell ref="G31:G32"/>
    <mergeCell ref="H31:H32"/>
    <mergeCell ref="I31:I32"/>
    <mergeCell ref="J31:J32"/>
    <mergeCell ref="F33:F34"/>
    <mergeCell ref="G33:G34"/>
    <mergeCell ref="H33:H34"/>
    <mergeCell ref="I33:I34"/>
    <mergeCell ref="J33:J34"/>
    <mergeCell ref="K31:K32"/>
    <mergeCell ref="L31:L32"/>
    <mergeCell ref="K33:K34"/>
    <mergeCell ref="L33:L34"/>
    <mergeCell ref="K35:K36"/>
    <mergeCell ref="L35:L36"/>
    <mergeCell ref="F10:F11"/>
    <mergeCell ref="G10:G11"/>
    <mergeCell ref="H10:H11"/>
    <mergeCell ref="I10:I11"/>
    <mergeCell ref="J10:J11"/>
    <mergeCell ref="K10:K11"/>
    <mergeCell ref="L10:L11"/>
    <mergeCell ref="F35:F36"/>
    <mergeCell ref="G35:G36"/>
    <mergeCell ref="H35:H36"/>
    <mergeCell ref="I35:I36"/>
    <mergeCell ref="J35:J36"/>
    <mergeCell ref="F29:F30"/>
    <mergeCell ref="G29:G30"/>
    <mergeCell ref="H29:H30"/>
    <mergeCell ref="I29:I30"/>
    <mergeCell ref="J29:J30"/>
    <mergeCell ref="F31:F32"/>
    <mergeCell ref="K143:K145"/>
    <mergeCell ref="L143:L145"/>
    <mergeCell ref="F261:F262"/>
    <mergeCell ref="G261:G262"/>
    <mergeCell ref="H261:H262"/>
    <mergeCell ref="I261:I262"/>
    <mergeCell ref="J261:J262"/>
    <mergeCell ref="K261:K262"/>
    <mergeCell ref="L261:L262"/>
    <mergeCell ref="J157:J159"/>
    <mergeCell ref="K157:K159"/>
    <mergeCell ref="L157:L159"/>
    <mergeCell ref="J143:J145"/>
    <mergeCell ref="G212:G213"/>
    <mergeCell ref="J205:J206"/>
    <mergeCell ref="K205:K206"/>
    <mergeCell ref="L205:L206"/>
    <mergeCell ref="H203:H204"/>
    <mergeCell ref="I203:I204"/>
    <mergeCell ref="J203:J204"/>
    <mergeCell ref="K203:K204"/>
    <mergeCell ref="L203:L204"/>
    <mergeCell ref="J181:J182"/>
    <mergeCell ref="K181:K182"/>
  </mergeCells>
  <pageMargins left="0" right="0.70866141732283472" top="0.74803149606299213" bottom="0.74803149606299213" header="0.31496062992125984" footer="0.31496062992125984"/>
  <pageSetup paperSize="9" scale="33" fitToHeight="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soladm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2024-06-27T04:03:40Z</cp:lastPrinted>
  <dcterms:created xsi:type="dcterms:W3CDTF">2022-10-13T02:03:52Z</dcterms:created>
  <dcterms:modified xsi:type="dcterms:W3CDTF">2024-06-27T07:44:02Z</dcterms:modified>
</cp:coreProperties>
</file>