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680"/>
  </bookViews>
  <sheets>
    <sheet name="2022-2024 верно" sheetId="9" r:id="rId1"/>
  </sheets>
  <calcPr calcId="144525" refMode="R1C1"/>
</workbook>
</file>

<file path=xl/calcChain.xml><?xml version="1.0" encoding="utf-8"?>
<calcChain xmlns="http://schemas.openxmlformats.org/spreadsheetml/2006/main">
  <c r="R132" i="9" l="1"/>
  <c r="S132" i="9"/>
  <c r="T132" i="9"/>
  <c r="T16" i="9"/>
  <c r="T17" i="9"/>
  <c r="T24" i="9"/>
  <c r="S24" i="9"/>
  <c r="R24" i="9"/>
  <c r="T22" i="9"/>
  <c r="S22" i="9"/>
  <c r="R22" i="9"/>
  <c r="T20" i="9"/>
  <c r="S20" i="9"/>
  <c r="R20" i="9"/>
  <c r="T18" i="9"/>
  <c r="S18" i="9"/>
  <c r="R18" i="9"/>
  <c r="T26" i="9"/>
  <c r="T27" i="9"/>
  <c r="R32" i="9"/>
  <c r="S32" i="9"/>
  <c r="T32" i="9"/>
  <c r="T29" i="9" s="1"/>
  <c r="T30" i="9"/>
  <c r="T33" i="9"/>
  <c r="T38" i="9"/>
  <c r="T40" i="9"/>
  <c r="T42" i="9"/>
  <c r="T43" i="9"/>
  <c r="T44" i="9"/>
  <c r="T48" i="9"/>
  <c r="T49" i="9"/>
  <c r="T52" i="9"/>
  <c r="T59" i="9"/>
  <c r="T54" i="9"/>
  <c r="T74" i="9" l="1"/>
  <c r="T75" i="9"/>
  <c r="S72" i="9" l="1"/>
  <c r="S73" i="9"/>
  <c r="T73" i="9"/>
  <c r="T72" i="9" s="1"/>
  <c r="R73" i="9"/>
  <c r="S65" i="9" l="1"/>
  <c r="R65" i="9"/>
  <c r="Q65" i="9"/>
  <c r="T63" i="9"/>
  <c r="S63" i="9"/>
  <c r="R63" i="9"/>
  <c r="Q63" i="9"/>
  <c r="P63" i="9"/>
  <c r="S59" i="9"/>
  <c r="R59" i="9"/>
  <c r="Q59" i="9"/>
  <c r="S52" i="9"/>
  <c r="R52" i="9"/>
  <c r="Q52" i="9"/>
  <c r="S50" i="9"/>
  <c r="R50" i="9"/>
  <c r="Q50" i="9"/>
  <c r="Q44" i="9"/>
  <c r="R44" i="9"/>
  <c r="S44" i="9"/>
  <c r="Q46" i="9"/>
  <c r="R46" i="9"/>
  <c r="S46" i="9"/>
  <c r="S40" i="9"/>
  <c r="R40" i="9"/>
  <c r="Q40" i="9"/>
  <c r="S38" i="9"/>
  <c r="R38" i="9"/>
  <c r="Q38" i="9"/>
  <c r="S27" i="9"/>
  <c r="R27" i="9"/>
  <c r="Q27" i="9"/>
  <c r="Q24" i="9"/>
  <c r="Q22" i="9"/>
  <c r="Q20" i="9"/>
  <c r="Q18" i="9"/>
  <c r="P22" i="9" l="1"/>
  <c r="P9" i="9"/>
  <c r="P91" i="9"/>
  <c r="P74" i="9" l="1"/>
  <c r="P75" i="9"/>
  <c r="T62" i="9"/>
  <c r="T61" i="9" s="1"/>
  <c r="T87" i="9"/>
  <c r="R91" i="9"/>
  <c r="R87" i="9" s="1"/>
  <c r="S91" i="9"/>
  <c r="S87" i="9" s="1"/>
  <c r="T91" i="9"/>
  <c r="Q87" i="9"/>
  <c r="Q91" i="9"/>
  <c r="R75" i="9" l="1"/>
  <c r="S75" i="9"/>
  <c r="Q75" i="9"/>
  <c r="R74" i="9" l="1"/>
  <c r="S74" i="9"/>
  <c r="T50" i="9"/>
  <c r="R35" i="9"/>
  <c r="S35" i="9"/>
  <c r="T35" i="9"/>
  <c r="R26" i="9"/>
  <c r="S26" i="9"/>
  <c r="R9" i="9"/>
  <c r="S9" i="9"/>
  <c r="Q88" i="9" l="1"/>
  <c r="P89" i="9"/>
  <c r="P88" i="9" s="1"/>
  <c r="R89" i="9"/>
  <c r="R88" i="9" s="1"/>
  <c r="S89" i="9"/>
  <c r="S88" i="9" s="1"/>
  <c r="T89" i="9"/>
  <c r="T88" i="9" s="1"/>
  <c r="Q74" i="9"/>
  <c r="T79" i="9"/>
  <c r="R77" i="9"/>
  <c r="S77" i="9"/>
  <c r="T77" i="9"/>
  <c r="T46" i="9"/>
  <c r="T37" i="9"/>
  <c r="P38" i="9"/>
  <c r="T9" i="9" l="1"/>
  <c r="Q9" i="9"/>
  <c r="T122" i="9" l="1"/>
  <c r="T121" i="9" s="1"/>
  <c r="T119" i="9"/>
  <c r="T118" i="9" s="1"/>
  <c r="T116" i="9"/>
  <c r="T115" i="9" s="1"/>
  <c r="S122" i="9"/>
  <c r="S121" i="9" s="1"/>
  <c r="S119" i="9"/>
  <c r="S118" i="9" s="1"/>
  <c r="S116" i="9"/>
  <c r="S115" i="9" s="1"/>
  <c r="R122" i="9"/>
  <c r="R121" i="9" s="1"/>
  <c r="R119" i="9"/>
  <c r="R118" i="9" s="1"/>
  <c r="R116" i="9"/>
  <c r="R115" i="9" s="1"/>
  <c r="T110" i="9"/>
  <c r="T109" i="9" s="1"/>
  <c r="T107" i="9"/>
  <c r="T106" i="9" s="1"/>
  <c r="T104" i="9"/>
  <c r="T103" i="9" s="1"/>
  <c r="T101" i="9"/>
  <c r="T100" i="9" s="1"/>
  <c r="S110" i="9"/>
  <c r="S109" i="9" s="1"/>
  <c r="S107" i="9"/>
  <c r="S106" i="9" s="1"/>
  <c r="S104" i="9"/>
  <c r="S103" i="9" s="1"/>
  <c r="S101" i="9"/>
  <c r="S100" i="9" s="1"/>
  <c r="R110" i="9"/>
  <c r="R109" i="9" s="1"/>
  <c r="R107" i="9"/>
  <c r="R106" i="9" s="1"/>
  <c r="R104" i="9"/>
  <c r="R103" i="9" s="1"/>
  <c r="T98" i="9"/>
  <c r="T97" i="9" s="1"/>
  <c r="T95" i="9"/>
  <c r="T94" i="9" s="1"/>
  <c r="T92" i="9"/>
  <c r="S95" i="9"/>
  <c r="R95" i="9"/>
  <c r="S94" i="9"/>
  <c r="R94" i="9"/>
  <c r="S92" i="9"/>
  <c r="R92" i="9"/>
  <c r="P50" i="9"/>
  <c r="P70" i="9"/>
  <c r="P68" i="9"/>
  <c r="P67" i="9" s="1"/>
  <c r="P65" i="9"/>
  <c r="P62" i="9" s="1"/>
  <c r="P61" i="9" s="1"/>
  <c r="T85" i="9"/>
  <c r="T84" i="9" s="1"/>
  <c r="S85" i="9"/>
  <c r="S84" i="9" s="1"/>
  <c r="R85" i="9"/>
  <c r="R84" i="9" s="1"/>
  <c r="T82" i="9"/>
  <c r="S82" i="9"/>
  <c r="R82" i="9"/>
  <c r="Q119" i="9"/>
  <c r="Q118" i="9" s="1"/>
  <c r="P119" i="9"/>
  <c r="P118" i="9" s="1"/>
  <c r="Q62" i="9"/>
  <c r="Q61" i="9" s="1"/>
  <c r="S70" i="9"/>
  <c r="S67" i="9" s="1"/>
  <c r="R70" i="9"/>
  <c r="R68" i="9"/>
  <c r="S62" i="9"/>
  <c r="S61" i="9" s="1"/>
  <c r="R62" i="9"/>
  <c r="R61" i="9" s="1"/>
  <c r="S58" i="9"/>
  <c r="S54" i="9" s="1"/>
  <c r="R58" i="9"/>
  <c r="R56" i="9"/>
  <c r="R55" i="9" s="1"/>
  <c r="S49" i="9"/>
  <c r="S48" i="9" s="1"/>
  <c r="R49" i="9"/>
  <c r="R48" i="9" s="1"/>
  <c r="S43" i="9"/>
  <c r="S42" i="9" s="1"/>
  <c r="R43" i="9"/>
  <c r="R42" i="9" s="1"/>
  <c r="S37" i="9"/>
  <c r="R37" i="9"/>
  <c r="S33" i="9"/>
  <c r="R33" i="9"/>
  <c r="S30" i="9"/>
  <c r="S29" i="9" s="1"/>
  <c r="R30" i="9"/>
  <c r="R29" i="9" s="1"/>
  <c r="S8" i="9"/>
  <c r="R8" i="9"/>
  <c r="S81" i="9" l="1"/>
  <c r="T81" i="9"/>
  <c r="R81" i="9"/>
  <c r="R72" i="9" s="1"/>
  <c r="R17" i="9"/>
  <c r="R16" i="9" s="1"/>
  <c r="S17" i="9"/>
  <c r="S16" i="9" s="1"/>
  <c r="R67" i="9"/>
  <c r="S7" i="9"/>
  <c r="R54" i="9"/>
  <c r="R7" i="9" l="1"/>
  <c r="Q82" i="9"/>
  <c r="Q85" i="9"/>
  <c r="Q84" i="9" s="1"/>
  <c r="Q122" i="9"/>
  <c r="Q121" i="9" s="1"/>
  <c r="Q81" i="9" l="1"/>
  <c r="Q73" i="9" s="1"/>
  <c r="Q104" i="9" l="1"/>
  <c r="Q103" i="9" s="1"/>
  <c r="Q72" i="9" l="1"/>
  <c r="Q26" i="9" l="1"/>
  <c r="Q33" i="9" l="1"/>
  <c r="T70" i="9"/>
  <c r="T65" i="9"/>
  <c r="Q35" i="9" l="1"/>
  <c r="Q32" i="9" s="1"/>
  <c r="Q56" i="9"/>
  <c r="Q55" i="9" s="1"/>
  <c r="Q127" i="9"/>
  <c r="Q126" i="9" s="1"/>
  <c r="Q125" i="9" s="1"/>
  <c r="Q124" i="9" s="1"/>
  <c r="Q68" i="9"/>
  <c r="Q67" i="9" s="1"/>
  <c r="Q58" i="9"/>
  <c r="Q43" i="9"/>
  <c r="Q42" i="9" s="1"/>
  <c r="Q37" i="9"/>
  <c r="Q30" i="9"/>
  <c r="Q8" i="9"/>
  <c r="Q49" i="9" l="1"/>
  <c r="Q48" i="9" s="1"/>
  <c r="Q29" i="9"/>
  <c r="Q17" i="9"/>
  <c r="Q16" i="9" s="1"/>
  <c r="Q54" i="9"/>
  <c r="P59" i="9" l="1"/>
  <c r="P56" i="9"/>
  <c r="P55" i="9" s="1"/>
  <c r="P52" i="9"/>
  <c r="P49" i="9" s="1"/>
  <c r="P48" i="9" s="1"/>
  <c r="P46" i="9"/>
  <c r="P44" i="9"/>
  <c r="P33" i="9"/>
  <c r="P35" i="9"/>
  <c r="P104" i="9" l="1"/>
  <c r="P103" i="9" s="1"/>
  <c r="T8" i="9" l="1"/>
  <c r="T67" i="9" l="1"/>
  <c r="T58" i="9"/>
  <c r="Q7" i="9" l="1"/>
  <c r="Q132" i="9" s="1"/>
  <c r="P127" i="9" l="1"/>
  <c r="P126" i="9" s="1"/>
  <c r="P125" i="9" s="1"/>
  <c r="P124" i="9" s="1"/>
  <c r="P85" i="9"/>
  <c r="P84" i="9" s="1"/>
  <c r="P82" i="9"/>
  <c r="P43" i="9"/>
  <c r="P42" i="9" s="1"/>
  <c r="P8" i="9"/>
  <c r="P18" i="9"/>
  <c r="P20" i="9"/>
  <c r="P24" i="9"/>
  <c r="P27" i="9"/>
  <c r="P26" i="9" s="1"/>
  <c r="P32" i="9"/>
  <c r="P30" i="9"/>
  <c r="P81" i="9" l="1"/>
  <c r="P87" i="9"/>
  <c r="P73" i="9" s="1"/>
  <c r="P29" i="9"/>
  <c r="P17" i="9"/>
  <c r="P16" i="9" s="1"/>
  <c r="P7" i="9" s="1"/>
  <c r="P58" i="9"/>
  <c r="P54" i="9" s="1"/>
  <c r="T7" i="9"/>
  <c r="P40" i="9"/>
  <c r="P37" i="9" s="1"/>
  <c r="P72" i="9" l="1"/>
  <c r="P132" i="9" s="1"/>
</calcChain>
</file>

<file path=xl/sharedStrings.xml><?xml version="1.0" encoding="utf-8"?>
<sst xmlns="http://schemas.openxmlformats.org/spreadsheetml/2006/main" count="1175" uniqueCount="192">
  <si>
    <t>(тыс.рублей)</t>
  </si>
  <si>
    <t>№ строки</t>
  </si>
  <si>
    <t>Код классификации доходов бюджета</t>
  </si>
  <si>
    <t>Наименование кода классификации  доходов бюджета</t>
  </si>
  <si>
    <t>Наименование главного  администратора  доходов районного бюджета</t>
  </si>
  <si>
    <t>Нормативы распределения  доходов в районный бюджет, %</t>
  </si>
  <si>
    <t>Показатели прогноза  доходов бюджета</t>
  </si>
  <si>
    <t>код главного администратора</t>
  </si>
  <si>
    <t>код вида доходов бюджета</t>
  </si>
  <si>
    <t>код подвида доходов бюджета</t>
  </si>
  <si>
    <t xml:space="preserve">Очередной финансовый год </t>
  </si>
  <si>
    <t>Первый год планового периода</t>
  </si>
  <si>
    <t>Второй год  планового периода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</si>
  <si>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</si>
  <si>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</si>
  <si>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</si>
  <si>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</si>
  <si>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</si>
  <si>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</si>
  <si>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 группы  подвида</t>
  </si>
  <si>
    <t>000</t>
  </si>
  <si>
    <t>1</t>
  </si>
  <si>
    <t>00</t>
  </si>
  <si>
    <t>0000</t>
  </si>
  <si>
    <t>НАЛОГОВЫЕ И НЕНАЛОГОВЫЕ ДОХОДЫ</t>
  </si>
  <si>
    <t>182</t>
  </si>
  <si>
    <t>01</t>
  </si>
  <si>
    <t>НАЛОГИ НА ПРИБЫЛЬ, ДОХОДЫ</t>
  </si>
  <si>
    <t>Федеральная   налоговая служба</t>
  </si>
  <si>
    <t>110</t>
  </si>
  <si>
    <t>010</t>
  </si>
  <si>
    <t>02</t>
  </si>
  <si>
    <t>Налог на доходы физических лиц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</si>
  <si>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</si>
  <si>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>020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</si>
  <si>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</si>
  <si>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>030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</si>
  <si>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</si>
  <si>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>040</t>
  </si>
  <si>
    <t>03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</si>
  <si>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</si>
  <si>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</si>
  <si>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100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</si>
  <si>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</si>
  <si>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</si>
  <si>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</si>
  <si>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</si>
  <si>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</si>
  <si>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</si>
  <si>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</si>
  <si>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</si>
  <si>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05</t>
  </si>
  <si>
    <t>НАЛОГИ НА СОВОКУПНЫЙ ДОХОД</t>
  </si>
  <si>
    <t>Единый сельскохозяйственный налог</t>
  </si>
  <si>
    <t>04</t>
  </si>
  <si>
    <t>08</t>
  </si>
  <si>
    <t>ГОСУДАРСТВЕННАЯ ПОШЛИНА</t>
  </si>
  <si>
    <t>050</t>
  </si>
  <si>
    <t>053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</si>
  <si>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</si>
  <si>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</si>
  <si>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</si>
  <si>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 получаемые в виде арендной  либо иной  платы за передачу в возмездное пользование государственного и муниципального имущества (за  исключением имущества бюджетных и  автономных учреждений, а  также имущества государственных и муниципальных  унитарных предприятий, в том числе казенных)</t>
  </si>
  <si>
    <t>13</t>
  </si>
  <si>
    <t>ДОХОДЫ ОТ ОКАЗАНИЯ ПЛАТНЫХ УСЛУГ (РАБОТ)  И КОМПЕНСАЦИИ ЗАТРАТ ГОСУДАРСТВА</t>
  </si>
  <si>
    <t>130</t>
  </si>
  <si>
    <t>995</t>
  </si>
  <si>
    <t>Доходы от компенсации затрат государства</t>
  </si>
  <si>
    <t>060</t>
  </si>
  <si>
    <t>065</t>
  </si>
  <si>
    <t>Прочие доходы от компенсации затрат государства</t>
  </si>
  <si>
    <t>14</t>
  </si>
  <si>
    <t>ДОХОДЫ ОТ ПРОДАЖИ МАТЕРИАЛЬНЫХ И НЕМАТЕРИАЛЬНЫХ АКТИВОВ</t>
  </si>
  <si>
    <t>06</t>
  </si>
  <si>
    <t>430</t>
  </si>
  <si>
    <t>16</t>
  </si>
  <si>
    <t>ШТРАФЫ, САНКЦИИ, ВОЗМЕЩЕНИЕ УЩЕРБА</t>
  </si>
  <si>
    <t>140</t>
  </si>
  <si>
    <t>30</t>
  </si>
  <si>
    <t>17</t>
  </si>
  <si>
    <t>ПРОЧИЕ НЕНАЛОГОВЫЕ ДОХОДЫ</t>
  </si>
  <si>
    <t>180</t>
  </si>
  <si>
    <t>Невыясненные поступления</t>
  </si>
  <si>
    <t>2</t>
  </si>
  <si>
    <t>БЕЗВОЗМЕЗДНЫЕ ПОСТУПЛЕНИЯ</t>
  </si>
  <si>
    <t>35</t>
  </si>
  <si>
    <t>025</t>
  </si>
  <si>
    <t xml:space="preserve">Текущий финансовый год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</si>
  <si>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</si>
  <si>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</si>
  <si>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</si>
  <si>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261</t>
  </si>
  <si>
    <t>150</t>
  </si>
  <si>
    <t>29</t>
  </si>
  <si>
    <t>999</t>
  </si>
  <si>
    <t>1049</t>
  </si>
  <si>
    <t>7412</t>
  </si>
  <si>
    <t>7508</t>
  </si>
  <si>
    <t>7509</t>
  </si>
  <si>
    <t>7555</t>
  </si>
  <si>
    <t>7571</t>
  </si>
  <si>
    <t>Субвенции местным бюджетам на выполнение передаваемых полномочий субъектов Российской Федерации</t>
  </si>
  <si>
    <t>7514</t>
  </si>
  <si>
    <t>118</t>
  </si>
  <si>
    <t>49</t>
  </si>
  <si>
    <t>18</t>
  </si>
  <si>
    <t>60</t>
  </si>
  <si>
    <t>19</t>
  </si>
  <si>
    <t>ВОЗВРАТ ОСТАТКОВ СУБСИДИЙ, СУБВЕНЦИЙ И ИНЫХ МЕЖБЮДЖЕТНЫХ ТРАНСФЕРТОВ, ИМЕЮЩИХ ЦЕЛЕВОЕ НАЗНАЧЕНИЕ, ПРОШЛЫХ ЛЕТ</t>
  </si>
  <si>
    <t>ВСЕГО</t>
  </si>
  <si>
    <t>7745</t>
  </si>
  <si>
    <t>** (СП)  - сельские поселения</t>
  </si>
  <si>
    <t>Федеральное казначейство</t>
  </si>
  <si>
    <t>10</t>
  </si>
  <si>
    <t>033</t>
  </si>
  <si>
    <t>080</t>
  </si>
  <si>
    <t>Платежи в целях возмещения причиненного ущерба (убытков)</t>
  </si>
  <si>
    <t>БЕЗВОЗМЕЗДНЫЕ ПОСТУПЛЕНИЯ ОТ ДРУГИХ БЮДЖЕТОВ БЮДЖЕТНОЙ СИСТЕМЫ РОССИЙСКОЙ ФЕДЕРАЦИИ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</si>
  <si>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</si>
  <si>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</si>
  <si>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\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</si>
  <si>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</si>
  <si>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</si>
  <si>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</si>
  <si>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837</t>
  </si>
  <si>
    <t>1000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</si>
  <si>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</si>
  <si>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</si>
  <si>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</si>
  <si>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продажи земельных участков, находящихся в государственной и муниципальной собственности 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</si>
  <si>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</si>
  <si>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</si>
  <si>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компенсации затрат бюджетов сельских поселений</t>
  </si>
  <si>
    <t>Невыясненные поступления, зачисляемые в бюджеты сельских поселений</t>
  </si>
  <si>
    <t>НАЛОГИ НА ИМУЩЕСТВО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</si>
  <si>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</si>
  <si>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</si>
  <si>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ЗЕМЕЛЬНЫЙ НАЛОГ</t>
  </si>
  <si>
    <t>043</t>
  </si>
  <si>
    <t>Земельный налог с физических лиц, обладающих земельным участком расположенным в границах сельских поселений</t>
  </si>
  <si>
    <t>Земельный налог с организаций, обладающих земельным участком расположенным в границах сельских поселений</t>
  </si>
  <si>
    <t>Прочие субсидии бюджетам сельских поселений (на капитальный ремонт, реконструкцию объектов коммунальной инфраструктуры, источников тепловой энергии и тепловых сетей, находящихся в муниципальной собственности, приобретение технологического оборудования, спецтехники для обеспечения функционирования систем теплоснабжения, электроснабжения, водоотведения )</t>
  </si>
  <si>
    <t>Субвенции бюджетам сельских поселений на выполнение передаваемых полномочий субъектов Российской Федерации</t>
  </si>
  <si>
    <t>Прочие медбюджетные трансферты,передаваемые бюджетам сельских поселений (за содействие развитию налогового потенциала)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</si>
  <si>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</si>
  <si>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Доходы бюджетов сельских поселений от возврата автономными учреждениями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</si>
  <si>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</si>
  <si>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</si>
  <si>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</si>
  <si>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межбюджетные трансферты, передаваемые бюджетам сельских поселений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</si>
  <si>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сельских поселений (за исключением земельных участков муниципальных бюджетных и автономных учреждений)</t>
  </si>
  <si>
    <t>Реестр источников доходов бюджета Солонцовского сельсовета</t>
  </si>
  <si>
    <t>Земельный налог с организаций</t>
  </si>
  <si>
    <t>Земельный налог с физических лиц</t>
  </si>
  <si>
    <t>Прочие субсидии бюджетам сельских поселений на 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</si>
  <si>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 xml:space="preserve">Субвенции бюджетам субъектов Российской Федерации </t>
  </si>
  <si>
    <t>Налог на доходы физических лиц в отношении  доходоов  физических лиц, превышающих 5,0 млн. руб. в части , установленной для уплаты в федеральный бюджет</t>
  </si>
  <si>
    <t xml:space="preserve">МКУ "Администрация Солонцовского сельсовета"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</si>
  <si>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</si>
  <si>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неналоговые доходы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</si>
  <si>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</si>
  <si>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</si>
  <si>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</si>
  <si>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Прочие межбюджетные трансферты</t>
  </si>
  <si>
    <t>024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</si>
  <si>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</si>
  <si>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 xml:space="preserve">Прочие межбюджетные трансферты, передаваемые бюджетам сельских поселений 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</si>
  <si>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</si>
  <si>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</si>
  <si>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Прочие межбюджетные трансферты, передаваемые бюджетам сельских поселений (на поддержку физкультурно-спортивных клубов по месту жительства)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</si>
  <si>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</si>
  <si>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1034</t>
  </si>
  <si>
    <t xml:space="preserve">Прочие межбюджетные трансферты, передаваемые бюджетам сельских поселений (за содействие развитию налогового потенциала)
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</si>
  <si>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</si>
  <si>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8281</t>
  </si>
  <si>
    <t>Показатели кассовых поступлений  (по состоянию на 01.10.2023)</t>
  </si>
  <si>
    <t>Оценка 
2023 года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</si>
  <si>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</si>
  <si>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</si>
  <si>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07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</si>
  <si>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</si>
  <si>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175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</si>
  <si>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значения) </t>
  </si>
  <si>
    <t>Прочие субсидии бюджетам сельских поселений (на капитальный ремонт, реконструкция объектов коммунальной инфраструктуры, источников тепловой энергии и тепловых сетей,находящихся в муниципальной собственности,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водоотведения)</t>
  </si>
  <si>
    <t>Прочие субсидии бюджетам сельских поселений (на содержание автомобильных дорог общего пользования местного значения за счет средств дорожного фонда Емельяновского района )</t>
  </si>
  <si>
    <t>8034</t>
  </si>
  <si>
    <t>Прочие субсидии бюджетам сельских поселений</t>
  </si>
  <si>
    <t xml:space="preserve">   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2023 года на 6,3 процентов)
</t>
  </si>
  <si>
    <t>Прочие межбюджетные трансферты, передаваемые бюджетам сельских поселений(на региональные выплаты и выплаты ,обеспечивающие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</si>
  <si>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064</t>
  </si>
  <si>
    <t>Платежи, уплачиваемые в целях возмещения вреда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</si>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</sst>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[$-10419]#,##0.00"/>
    <numFmt numFmtId="166" formatCode="0.000"/>
    <numFmt numFmtId="167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1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6" fontId="2" fillId="0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2" fontId="2" fillId="0" borderId="0" xfId="0" applyNumberFormat="1" applyFont="1" applyFill="1" applyAlignment="1">
      <alignment vertical="top"/>
    </xf>
    <xf numFmtId="166" fontId="2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165" fontId="2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6" fontId="7" fillId="0" borderId="4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left" vertical="top" wrapText="1"/>
    </xf>
    <xf numFmtId="166" fontId="2" fillId="0" borderId="9" xfId="0" applyNumberFormat="1" applyFont="1" applyFill="1" applyBorder="1" applyAlignment="1">
      <alignment vertical="top"/>
    </xf>
    <xf numFmtId="166" fontId="2" fillId="0" borderId="1" xfId="0" applyNumberFormat="1" applyFont="1" applyFill="1" applyBorder="1" applyAlignment="1">
      <alignment horizontal="left" wrapText="1"/>
    </xf>
    <xf numFmtId="166" fontId="2" fillId="0" borderId="5" xfId="0" applyNumberFormat="1" applyFont="1" applyFill="1" applyBorder="1" applyAlignment="1">
      <alignment horizontal="justify" vertical="top" wrapText="1"/>
    </xf>
    <xf numFmtId="166" fontId="0" fillId="0" borderId="1" xfId="0" applyNumberFormat="1" applyFont="1" applyFill="1" applyBorder="1"/>
    <xf numFmtId="166" fontId="6" fillId="0" borderId="1" xfId="0" applyNumberFormat="1" applyFont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6" fillId="0" borderId="0" xfId="0" applyNumberFormat="1" applyFont="1" applyAlignment="1">
      <alignment horizontal="left" wrapText="1"/>
    </xf>
    <xf numFmtId="166" fontId="2" fillId="0" borderId="1" xfId="0" applyNumberFormat="1" applyFont="1" applyFill="1" applyBorder="1"/>
    <xf numFmtId="166" fontId="2" fillId="0" borderId="5" xfId="0" applyNumberFormat="1" applyFont="1" applyFill="1" applyBorder="1" applyAlignment="1">
      <alignment vertical="top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67" fontId="2" fillId="0" borderId="1" xfId="0" applyNumberFormat="1" applyFont="1" applyFill="1" applyBorder="1" applyAlignment="1">
      <alignment horizontal="center" vertical="top"/>
    </xf>
    <xf numFmtId="167" fontId="11" fillId="6" borderId="1" xfId="0" applyNumberFormat="1" applyFont="1" applyFill="1" applyBorder="1" applyAlignment="1">
      <alignment horizontal="center" vertical="top" wrapText="1"/>
    </xf>
    <xf numFmtId="167" fontId="11" fillId="4" borderId="1" xfId="0" applyNumberFormat="1" applyFont="1" applyFill="1" applyBorder="1" applyAlignment="1">
      <alignment horizontal="center" vertical="top" wrapText="1"/>
    </xf>
    <xf numFmtId="167" fontId="8" fillId="4" borderId="1" xfId="0" applyNumberFormat="1" applyFont="1" applyFill="1" applyBorder="1" applyAlignment="1">
      <alignment horizontal="center" vertical="center" wrapText="1"/>
    </xf>
    <xf numFmtId="167" fontId="11" fillId="6" borderId="1" xfId="0" applyNumberFormat="1" applyFont="1" applyFill="1" applyBorder="1" applyAlignment="1">
      <alignment horizontal="center" vertical="top"/>
    </xf>
    <xf numFmtId="166" fontId="11" fillId="6" borderId="1" xfId="0" applyNumberFormat="1" applyFont="1" applyFill="1" applyBorder="1" applyAlignment="1">
      <alignment horizontal="center" vertical="top" wrapText="1"/>
    </xf>
    <xf numFmtId="164" fontId="11" fillId="4" borderId="1" xfId="0" applyNumberFormat="1" applyFont="1" applyFill="1" applyBorder="1" applyAlignment="1">
      <alignment horizontal="center" vertical="top" wrapText="1"/>
    </xf>
    <xf numFmtId="166" fontId="11" fillId="4" borderId="1" xfId="0" applyNumberFormat="1" applyFont="1" applyFill="1" applyBorder="1" applyAlignment="1">
      <alignment horizontal="center" vertical="top" wrapText="1"/>
    </xf>
    <xf numFmtId="166" fontId="9" fillId="4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top"/>
    </xf>
    <xf numFmtId="167" fontId="9" fillId="4" borderId="4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top" wrapText="1"/>
    </xf>
    <xf numFmtId="167" fontId="8" fillId="4" borderId="4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top"/>
    </xf>
    <xf numFmtId="164" fontId="11" fillId="6" borderId="1" xfId="0" applyNumberFormat="1" applyFont="1" applyFill="1" applyBorder="1" applyAlignment="1">
      <alignment horizontal="center" vertical="top" wrapText="1"/>
    </xf>
    <xf numFmtId="164" fontId="11" fillId="6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6" fontId="11" fillId="6" borderId="1" xfId="0" applyNumberFormat="1" applyFont="1" applyFill="1" applyBorder="1" applyAlignment="1">
      <alignment horizontal="center" vertical="top"/>
    </xf>
    <xf numFmtId="166" fontId="11" fillId="6" borderId="1" xfId="2" applyNumberFormat="1" applyFont="1" applyFill="1" applyBorder="1" applyAlignment="1">
      <alignment horizontal="center" vertical="top"/>
    </xf>
    <xf numFmtId="166" fontId="11" fillId="4" borderId="1" xfId="2" applyNumberFormat="1" applyFont="1" applyFill="1" applyBorder="1" applyAlignment="1">
      <alignment horizontal="center" vertical="top"/>
    </xf>
    <xf numFmtId="164" fontId="11" fillId="4" borderId="1" xfId="2" applyNumberFormat="1" applyFont="1" applyFill="1" applyBorder="1" applyAlignment="1">
      <alignment horizontal="center" vertical="top"/>
    </xf>
    <xf numFmtId="167" fontId="11" fillId="5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justify"/>
    </xf>
    <xf numFmtId="0" fontId="2" fillId="0" borderId="1" xfId="0" applyFont="1" applyFill="1" applyBorder="1" applyAlignment="1">
      <alignment horizontal="center" vertical="top" textRotation="90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/>
    </xf>
    <xf numFmtId="0" fontId="2" fillId="0" borderId="0" xfId="0" applyFont="1" applyFill="1" applyAlignment="1">
      <alignment horizontal="justify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/>
    </xf>
    <xf numFmtId="0" fontId="3" fillId="0" borderId="8" xfId="0" applyFont="1" applyFill="1" applyBorder="1" applyAlignment="1">
      <alignment horizontal="justify"/>
    </xf>
    <xf numFmtId="0" fontId="0" fillId="0" borderId="4" xfId="0" applyBorder="1" applyAlignment="1">
      <alignment horizontal="center" vertical="center" wrapText="1"/>
    </xf>
  </cellXfs>
  <cellStyles count="3">
    <cellStyle name="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8"/>
  <sheetViews>
    <sheetView tabSelected="1" workbookViewId="0">
      <selection activeCell="A133" sqref="A1:T133"/>
    </sheetView>
  </sheetViews>
  <sheetFormatPr defaultRowHeight="11.25" x14ac:dyDescent="0.2"/>
  <cols>
    <col min="1" max="1" width="6.28515625" style="1" customWidth="1"/>
    <col min="2" max="2" width="6.7109375" style="14" customWidth="1"/>
    <col min="3" max="3" width="4" style="1" customWidth="1"/>
    <col min="4" max="4" width="4.5703125" style="1" customWidth="1"/>
    <col min="5" max="5" width="4.42578125" style="1" customWidth="1"/>
    <col min="6" max="6" width="5.28515625" style="1" customWidth="1"/>
    <col min="7" max="7" width="5.140625" style="1" customWidth="1"/>
    <col min="8" max="8" width="4.85546875" style="1" customWidth="1"/>
    <col min="9" max="9" width="7.28515625" style="1" customWidth="1"/>
    <col min="10" max="10" width="48.7109375" style="7" customWidth="1"/>
    <col min="11" max="11" width="23.42578125" style="7" customWidth="1"/>
    <col min="12" max="12" width="7.85546875" style="1" customWidth="1"/>
    <col min="13" max="13" width="6.85546875" style="1" customWidth="1"/>
    <col min="14" max="14" width="8.42578125" style="1" customWidth="1"/>
    <col min="15" max="15" width="7.5703125" style="1" customWidth="1"/>
    <col min="16" max="16" width="12.140625" style="12" customWidth="1"/>
    <col min="17" max="17" width="12" style="8" customWidth="1"/>
    <col min="18" max="18" width="10.85546875" style="1" customWidth="1"/>
    <col min="19" max="20" width="9.42578125" style="1" customWidth="1"/>
    <col min="21" max="21" width="10.85546875" style="1" bestFit="1" customWidth="1"/>
    <col min="22" max="22" width="16.28515625" style="1" customWidth="1"/>
    <col min="23" max="23" width="11.7109375" style="1" bestFit="1" customWidth="1"/>
    <col min="24" max="24" width="10" style="1" bestFit="1" customWidth="1"/>
    <col min="25" max="236" width="9.140625" style="1"/>
    <col min="237" max="237" width="4.5703125" style="1" customWidth="1"/>
    <col min="238" max="238" width="5.42578125" style="1" customWidth="1"/>
    <col min="239" max="239" width="4.28515625" style="1" customWidth="1"/>
    <col min="240" max="240" width="5" style="1" customWidth="1"/>
    <col min="241" max="241" width="5.140625" style="1" customWidth="1"/>
    <col min="242" max="242" width="4.7109375" style="1" customWidth="1"/>
    <col min="243" max="243" width="4" style="1" customWidth="1"/>
    <col min="244" max="244" width="5.28515625" style="1" customWidth="1"/>
    <col min="245" max="245" width="4.5703125" style="1" customWidth="1"/>
    <col min="246" max="246" width="43.85546875" style="1" customWidth="1"/>
    <col min="247" max="247" width="25.85546875" style="1" customWidth="1"/>
    <col min="248" max="251" width="9.140625" style="1"/>
    <col min="252" max="252" width="11.7109375" style="1" customWidth="1"/>
    <col min="253" max="253" width="9.140625" style="1"/>
    <col min="254" max="254" width="10.85546875" style="1" bestFit="1" customWidth="1"/>
    <col min="255" max="492" width="9.140625" style="1"/>
    <col min="493" max="493" width="4.5703125" style="1" customWidth="1"/>
    <col min="494" max="494" width="5.42578125" style="1" customWidth="1"/>
    <col min="495" max="495" width="4.28515625" style="1" customWidth="1"/>
    <col min="496" max="496" width="5" style="1" customWidth="1"/>
    <col min="497" max="497" width="5.140625" style="1" customWidth="1"/>
    <col min="498" max="498" width="4.7109375" style="1" customWidth="1"/>
    <col min="499" max="499" width="4" style="1" customWidth="1"/>
    <col min="500" max="500" width="5.28515625" style="1" customWidth="1"/>
    <col min="501" max="501" width="4.5703125" style="1" customWidth="1"/>
    <col min="502" max="502" width="43.85546875" style="1" customWidth="1"/>
    <col min="503" max="503" width="25.85546875" style="1" customWidth="1"/>
    <col min="504" max="507" width="9.140625" style="1"/>
    <col min="508" max="508" width="11.7109375" style="1" customWidth="1"/>
    <col min="509" max="509" width="9.140625" style="1"/>
    <col min="510" max="510" width="10.85546875" style="1" bestFit="1" customWidth="1"/>
    <col min="511" max="748" width="9.140625" style="1"/>
    <col min="749" max="749" width="4.5703125" style="1" customWidth="1"/>
    <col min="750" max="750" width="5.42578125" style="1" customWidth="1"/>
    <col min="751" max="751" width="4.28515625" style="1" customWidth="1"/>
    <col min="752" max="752" width="5" style="1" customWidth="1"/>
    <col min="753" max="753" width="5.140625" style="1" customWidth="1"/>
    <col min="754" max="754" width="4.7109375" style="1" customWidth="1"/>
    <col min="755" max="755" width="4" style="1" customWidth="1"/>
    <col min="756" max="756" width="5.28515625" style="1" customWidth="1"/>
    <col min="757" max="757" width="4.5703125" style="1" customWidth="1"/>
    <col min="758" max="758" width="43.85546875" style="1" customWidth="1"/>
    <col min="759" max="759" width="25.85546875" style="1" customWidth="1"/>
    <col min="760" max="763" width="9.140625" style="1"/>
    <col min="764" max="764" width="11.7109375" style="1" customWidth="1"/>
    <col min="765" max="765" width="9.140625" style="1"/>
    <col min="766" max="766" width="10.85546875" style="1" bestFit="1" customWidth="1"/>
    <col min="767" max="1004" width="9.140625" style="1"/>
    <col min="1005" max="1005" width="4.5703125" style="1" customWidth="1"/>
    <col min="1006" max="1006" width="5.42578125" style="1" customWidth="1"/>
    <col min="1007" max="1007" width="4.28515625" style="1" customWidth="1"/>
    <col min="1008" max="1008" width="5" style="1" customWidth="1"/>
    <col min="1009" max="1009" width="5.140625" style="1" customWidth="1"/>
    <col min="1010" max="1010" width="4.7109375" style="1" customWidth="1"/>
    <col min="1011" max="1011" width="4" style="1" customWidth="1"/>
    <col min="1012" max="1012" width="5.28515625" style="1" customWidth="1"/>
    <col min="1013" max="1013" width="4.5703125" style="1" customWidth="1"/>
    <col min="1014" max="1014" width="43.85546875" style="1" customWidth="1"/>
    <col min="1015" max="1015" width="25.85546875" style="1" customWidth="1"/>
    <col min="1016" max="1019" width="9.140625" style="1"/>
    <col min="1020" max="1020" width="11.7109375" style="1" customWidth="1"/>
    <col min="1021" max="1021" width="9.140625" style="1"/>
    <col min="1022" max="1022" width="10.85546875" style="1" bestFit="1" customWidth="1"/>
    <col min="1023" max="1260" width="9.140625" style="1"/>
    <col min="1261" max="1261" width="4.5703125" style="1" customWidth="1"/>
    <col min="1262" max="1262" width="5.42578125" style="1" customWidth="1"/>
    <col min="1263" max="1263" width="4.28515625" style="1" customWidth="1"/>
    <col min="1264" max="1264" width="5" style="1" customWidth="1"/>
    <col min="1265" max="1265" width="5.140625" style="1" customWidth="1"/>
    <col min="1266" max="1266" width="4.7109375" style="1" customWidth="1"/>
    <col min="1267" max="1267" width="4" style="1" customWidth="1"/>
    <col min="1268" max="1268" width="5.28515625" style="1" customWidth="1"/>
    <col min="1269" max="1269" width="4.5703125" style="1" customWidth="1"/>
    <col min="1270" max="1270" width="43.85546875" style="1" customWidth="1"/>
    <col min="1271" max="1271" width="25.85546875" style="1" customWidth="1"/>
    <col min="1272" max="1275" width="9.140625" style="1"/>
    <col min="1276" max="1276" width="11.7109375" style="1" customWidth="1"/>
    <col min="1277" max="1277" width="9.140625" style="1"/>
    <col min="1278" max="1278" width="10.85546875" style="1" bestFit="1" customWidth="1"/>
    <col min="1279" max="1516" width="9.140625" style="1"/>
    <col min="1517" max="1517" width="4.5703125" style="1" customWidth="1"/>
    <col min="1518" max="1518" width="5.42578125" style="1" customWidth="1"/>
    <col min="1519" max="1519" width="4.28515625" style="1" customWidth="1"/>
    <col min="1520" max="1520" width="5" style="1" customWidth="1"/>
    <col min="1521" max="1521" width="5.140625" style="1" customWidth="1"/>
    <col min="1522" max="1522" width="4.7109375" style="1" customWidth="1"/>
    <col min="1523" max="1523" width="4" style="1" customWidth="1"/>
    <col min="1524" max="1524" width="5.28515625" style="1" customWidth="1"/>
    <col min="1525" max="1525" width="4.5703125" style="1" customWidth="1"/>
    <col min="1526" max="1526" width="43.85546875" style="1" customWidth="1"/>
    <col min="1527" max="1527" width="25.85546875" style="1" customWidth="1"/>
    <col min="1528" max="1531" width="9.140625" style="1"/>
    <col min="1532" max="1532" width="11.7109375" style="1" customWidth="1"/>
    <col min="1533" max="1533" width="9.140625" style="1"/>
    <col min="1534" max="1534" width="10.85546875" style="1" bestFit="1" customWidth="1"/>
    <col min="1535" max="1772" width="9.140625" style="1"/>
    <col min="1773" max="1773" width="4.5703125" style="1" customWidth="1"/>
    <col min="1774" max="1774" width="5.42578125" style="1" customWidth="1"/>
    <col min="1775" max="1775" width="4.28515625" style="1" customWidth="1"/>
    <col min="1776" max="1776" width="5" style="1" customWidth="1"/>
    <col min="1777" max="1777" width="5.140625" style="1" customWidth="1"/>
    <col min="1778" max="1778" width="4.7109375" style="1" customWidth="1"/>
    <col min="1779" max="1779" width="4" style="1" customWidth="1"/>
    <col min="1780" max="1780" width="5.28515625" style="1" customWidth="1"/>
    <col min="1781" max="1781" width="4.5703125" style="1" customWidth="1"/>
    <col min="1782" max="1782" width="43.85546875" style="1" customWidth="1"/>
    <col min="1783" max="1783" width="25.85546875" style="1" customWidth="1"/>
    <col min="1784" max="1787" width="9.140625" style="1"/>
    <col min="1788" max="1788" width="11.7109375" style="1" customWidth="1"/>
    <col min="1789" max="1789" width="9.140625" style="1"/>
    <col min="1790" max="1790" width="10.85546875" style="1" bestFit="1" customWidth="1"/>
    <col min="1791" max="2028" width="9.140625" style="1"/>
    <col min="2029" max="2029" width="4.5703125" style="1" customWidth="1"/>
    <col min="2030" max="2030" width="5.42578125" style="1" customWidth="1"/>
    <col min="2031" max="2031" width="4.28515625" style="1" customWidth="1"/>
    <col min="2032" max="2032" width="5" style="1" customWidth="1"/>
    <col min="2033" max="2033" width="5.140625" style="1" customWidth="1"/>
    <col min="2034" max="2034" width="4.7109375" style="1" customWidth="1"/>
    <col min="2035" max="2035" width="4" style="1" customWidth="1"/>
    <col min="2036" max="2036" width="5.28515625" style="1" customWidth="1"/>
    <col min="2037" max="2037" width="4.5703125" style="1" customWidth="1"/>
    <col min="2038" max="2038" width="43.85546875" style="1" customWidth="1"/>
    <col min="2039" max="2039" width="25.85546875" style="1" customWidth="1"/>
    <col min="2040" max="2043" width="9.140625" style="1"/>
    <col min="2044" max="2044" width="11.7109375" style="1" customWidth="1"/>
    <col min="2045" max="2045" width="9.140625" style="1"/>
    <col min="2046" max="2046" width="10.85546875" style="1" bestFit="1" customWidth="1"/>
    <col min="2047" max="2284" width="9.140625" style="1"/>
    <col min="2285" max="2285" width="4.5703125" style="1" customWidth="1"/>
    <col min="2286" max="2286" width="5.42578125" style="1" customWidth="1"/>
    <col min="2287" max="2287" width="4.28515625" style="1" customWidth="1"/>
    <col min="2288" max="2288" width="5" style="1" customWidth="1"/>
    <col min="2289" max="2289" width="5.140625" style="1" customWidth="1"/>
    <col min="2290" max="2290" width="4.7109375" style="1" customWidth="1"/>
    <col min="2291" max="2291" width="4" style="1" customWidth="1"/>
    <col min="2292" max="2292" width="5.28515625" style="1" customWidth="1"/>
    <col min="2293" max="2293" width="4.5703125" style="1" customWidth="1"/>
    <col min="2294" max="2294" width="43.85546875" style="1" customWidth="1"/>
    <col min="2295" max="2295" width="25.85546875" style="1" customWidth="1"/>
    <col min="2296" max="2299" width="9.140625" style="1"/>
    <col min="2300" max="2300" width="11.7109375" style="1" customWidth="1"/>
    <col min="2301" max="2301" width="9.140625" style="1"/>
    <col min="2302" max="2302" width="10.85546875" style="1" bestFit="1" customWidth="1"/>
    <col min="2303" max="2540" width="9.140625" style="1"/>
    <col min="2541" max="2541" width="4.5703125" style="1" customWidth="1"/>
    <col min="2542" max="2542" width="5.42578125" style="1" customWidth="1"/>
    <col min="2543" max="2543" width="4.28515625" style="1" customWidth="1"/>
    <col min="2544" max="2544" width="5" style="1" customWidth="1"/>
    <col min="2545" max="2545" width="5.140625" style="1" customWidth="1"/>
    <col min="2546" max="2546" width="4.7109375" style="1" customWidth="1"/>
    <col min="2547" max="2547" width="4" style="1" customWidth="1"/>
    <col min="2548" max="2548" width="5.28515625" style="1" customWidth="1"/>
    <col min="2549" max="2549" width="4.5703125" style="1" customWidth="1"/>
    <col min="2550" max="2550" width="43.85546875" style="1" customWidth="1"/>
    <col min="2551" max="2551" width="25.85546875" style="1" customWidth="1"/>
    <col min="2552" max="2555" width="9.140625" style="1"/>
    <col min="2556" max="2556" width="11.7109375" style="1" customWidth="1"/>
    <col min="2557" max="2557" width="9.140625" style="1"/>
    <col min="2558" max="2558" width="10.85546875" style="1" bestFit="1" customWidth="1"/>
    <col min="2559" max="2796" width="9.140625" style="1"/>
    <col min="2797" max="2797" width="4.5703125" style="1" customWidth="1"/>
    <col min="2798" max="2798" width="5.42578125" style="1" customWidth="1"/>
    <col min="2799" max="2799" width="4.28515625" style="1" customWidth="1"/>
    <col min="2800" max="2800" width="5" style="1" customWidth="1"/>
    <col min="2801" max="2801" width="5.140625" style="1" customWidth="1"/>
    <col min="2802" max="2802" width="4.7109375" style="1" customWidth="1"/>
    <col min="2803" max="2803" width="4" style="1" customWidth="1"/>
    <col min="2804" max="2804" width="5.28515625" style="1" customWidth="1"/>
    <col min="2805" max="2805" width="4.5703125" style="1" customWidth="1"/>
    <col min="2806" max="2806" width="43.85546875" style="1" customWidth="1"/>
    <col min="2807" max="2807" width="25.85546875" style="1" customWidth="1"/>
    <col min="2808" max="2811" width="9.140625" style="1"/>
    <col min="2812" max="2812" width="11.7109375" style="1" customWidth="1"/>
    <col min="2813" max="2813" width="9.140625" style="1"/>
    <col min="2814" max="2814" width="10.85546875" style="1" bestFit="1" customWidth="1"/>
    <col min="2815" max="3052" width="9.140625" style="1"/>
    <col min="3053" max="3053" width="4.5703125" style="1" customWidth="1"/>
    <col min="3054" max="3054" width="5.42578125" style="1" customWidth="1"/>
    <col min="3055" max="3055" width="4.28515625" style="1" customWidth="1"/>
    <col min="3056" max="3056" width="5" style="1" customWidth="1"/>
    <col min="3057" max="3057" width="5.140625" style="1" customWidth="1"/>
    <col min="3058" max="3058" width="4.7109375" style="1" customWidth="1"/>
    <col min="3059" max="3059" width="4" style="1" customWidth="1"/>
    <col min="3060" max="3060" width="5.28515625" style="1" customWidth="1"/>
    <col min="3061" max="3061" width="4.5703125" style="1" customWidth="1"/>
    <col min="3062" max="3062" width="43.85546875" style="1" customWidth="1"/>
    <col min="3063" max="3063" width="25.85546875" style="1" customWidth="1"/>
    <col min="3064" max="3067" width="9.140625" style="1"/>
    <col min="3068" max="3068" width="11.7109375" style="1" customWidth="1"/>
    <col min="3069" max="3069" width="9.140625" style="1"/>
    <col min="3070" max="3070" width="10.85546875" style="1" bestFit="1" customWidth="1"/>
    <col min="3071" max="3308" width="9.140625" style="1"/>
    <col min="3309" max="3309" width="4.5703125" style="1" customWidth="1"/>
    <col min="3310" max="3310" width="5.42578125" style="1" customWidth="1"/>
    <col min="3311" max="3311" width="4.28515625" style="1" customWidth="1"/>
    <col min="3312" max="3312" width="5" style="1" customWidth="1"/>
    <col min="3313" max="3313" width="5.140625" style="1" customWidth="1"/>
    <col min="3314" max="3314" width="4.7109375" style="1" customWidth="1"/>
    <col min="3315" max="3315" width="4" style="1" customWidth="1"/>
    <col min="3316" max="3316" width="5.28515625" style="1" customWidth="1"/>
    <col min="3317" max="3317" width="4.5703125" style="1" customWidth="1"/>
    <col min="3318" max="3318" width="43.85546875" style="1" customWidth="1"/>
    <col min="3319" max="3319" width="25.85546875" style="1" customWidth="1"/>
    <col min="3320" max="3323" width="9.140625" style="1"/>
    <col min="3324" max="3324" width="11.7109375" style="1" customWidth="1"/>
    <col min="3325" max="3325" width="9.140625" style="1"/>
    <col min="3326" max="3326" width="10.85546875" style="1" bestFit="1" customWidth="1"/>
    <col min="3327" max="3564" width="9.140625" style="1"/>
    <col min="3565" max="3565" width="4.5703125" style="1" customWidth="1"/>
    <col min="3566" max="3566" width="5.42578125" style="1" customWidth="1"/>
    <col min="3567" max="3567" width="4.28515625" style="1" customWidth="1"/>
    <col min="3568" max="3568" width="5" style="1" customWidth="1"/>
    <col min="3569" max="3569" width="5.140625" style="1" customWidth="1"/>
    <col min="3570" max="3570" width="4.7109375" style="1" customWidth="1"/>
    <col min="3571" max="3571" width="4" style="1" customWidth="1"/>
    <col min="3572" max="3572" width="5.28515625" style="1" customWidth="1"/>
    <col min="3573" max="3573" width="4.5703125" style="1" customWidth="1"/>
    <col min="3574" max="3574" width="43.85546875" style="1" customWidth="1"/>
    <col min="3575" max="3575" width="25.85546875" style="1" customWidth="1"/>
    <col min="3576" max="3579" width="9.140625" style="1"/>
    <col min="3580" max="3580" width="11.7109375" style="1" customWidth="1"/>
    <col min="3581" max="3581" width="9.140625" style="1"/>
    <col min="3582" max="3582" width="10.85546875" style="1" bestFit="1" customWidth="1"/>
    <col min="3583" max="3820" width="9.140625" style="1"/>
    <col min="3821" max="3821" width="4.5703125" style="1" customWidth="1"/>
    <col min="3822" max="3822" width="5.42578125" style="1" customWidth="1"/>
    <col min="3823" max="3823" width="4.28515625" style="1" customWidth="1"/>
    <col min="3824" max="3824" width="5" style="1" customWidth="1"/>
    <col min="3825" max="3825" width="5.140625" style="1" customWidth="1"/>
    <col min="3826" max="3826" width="4.7109375" style="1" customWidth="1"/>
    <col min="3827" max="3827" width="4" style="1" customWidth="1"/>
    <col min="3828" max="3828" width="5.28515625" style="1" customWidth="1"/>
    <col min="3829" max="3829" width="4.5703125" style="1" customWidth="1"/>
    <col min="3830" max="3830" width="43.85546875" style="1" customWidth="1"/>
    <col min="3831" max="3831" width="25.85546875" style="1" customWidth="1"/>
    <col min="3832" max="3835" width="9.140625" style="1"/>
    <col min="3836" max="3836" width="11.7109375" style="1" customWidth="1"/>
    <col min="3837" max="3837" width="9.140625" style="1"/>
    <col min="3838" max="3838" width="10.85546875" style="1" bestFit="1" customWidth="1"/>
    <col min="3839" max="4076" width="9.140625" style="1"/>
    <col min="4077" max="4077" width="4.5703125" style="1" customWidth="1"/>
    <col min="4078" max="4078" width="5.42578125" style="1" customWidth="1"/>
    <col min="4079" max="4079" width="4.28515625" style="1" customWidth="1"/>
    <col min="4080" max="4080" width="5" style="1" customWidth="1"/>
    <col min="4081" max="4081" width="5.140625" style="1" customWidth="1"/>
    <col min="4082" max="4082" width="4.7109375" style="1" customWidth="1"/>
    <col min="4083" max="4083" width="4" style="1" customWidth="1"/>
    <col min="4084" max="4084" width="5.28515625" style="1" customWidth="1"/>
    <col min="4085" max="4085" width="4.5703125" style="1" customWidth="1"/>
    <col min="4086" max="4086" width="43.85546875" style="1" customWidth="1"/>
    <col min="4087" max="4087" width="25.85546875" style="1" customWidth="1"/>
    <col min="4088" max="4091" width="9.140625" style="1"/>
    <col min="4092" max="4092" width="11.7109375" style="1" customWidth="1"/>
    <col min="4093" max="4093" width="9.140625" style="1"/>
    <col min="4094" max="4094" width="10.85546875" style="1" bestFit="1" customWidth="1"/>
    <col min="4095" max="4332" width="9.140625" style="1"/>
    <col min="4333" max="4333" width="4.5703125" style="1" customWidth="1"/>
    <col min="4334" max="4334" width="5.42578125" style="1" customWidth="1"/>
    <col min="4335" max="4335" width="4.28515625" style="1" customWidth="1"/>
    <col min="4336" max="4336" width="5" style="1" customWidth="1"/>
    <col min="4337" max="4337" width="5.140625" style="1" customWidth="1"/>
    <col min="4338" max="4338" width="4.7109375" style="1" customWidth="1"/>
    <col min="4339" max="4339" width="4" style="1" customWidth="1"/>
    <col min="4340" max="4340" width="5.28515625" style="1" customWidth="1"/>
    <col min="4341" max="4341" width="4.5703125" style="1" customWidth="1"/>
    <col min="4342" max="4342" width="43.85546875" style="1" customWidth="1"/>
    <col min="4343" max="4343" width="25.85546875" style="1" customWidth="1"/>
    <col min="4344" max="4347" width="9.140625" style="1"/>
    <col min="4348" max="4348" width="11.7109375" style="1" customWidth="1"/>
    <col min="4349" max="4349" width="9.140625" style="1"/>
    <col min="4350" max="4350" width="10.85546875" style="1" bestFit="1" customWidth="1"/>
    <col min="4351" max="4588" width="9.140625" style="1"/>
    <col min="4589" max="4589" width="4.5703125" style="1" customWidth="1"/>
    <col min="4590" max="4590" width="5.42578125" style="1" customWidth="1"/>
    <col min="4591" max="4591" width="4.28515625" style="1" customWidth="1"/>
    <col min="4592" max="4592" width="5" style="1" customWidth="1"/>
    <col min="4593" max="4593" width="5.140625" style="1" customWidth="1"/>
    <col min="4594" max="4594" width="4.7109375" style="1" customWidth="1"/>
    <col min="4595" max="4595" width="4" style="1" customWidth="1"/>
    <col min="4596" max="4596" width="5.28515625" style="1" customWidth="1"/>
    <col min="4597" max="4597" width="4.5703125" style="1" customWidth="1"/>
    <col min="4598" max="4598" width="43.85546875" style="1" customWidth="1"/>
    <col min="4599" max="4599" width="25.85546875" style="1" customWidth="1"/>
    <col min="4600" max="4603" width="9.140625" style="1"/>
    <col min="4604" max="4604" width="11.7109375" style="1" customWidth="1"/>
    <col min="4605" max="4605" width="9.140625" style="1"/>
    <col min="4606" max="4606" width="10.85546875" style="1" bestFit="1" customWidth="1"/>
    <col min="4607" max="4844" width="9.140625" style="1"/>
    <col min="4845" max="4845" width="4.5703125" style="1" customWidth="1"/>
    <col min="4846" max="4846" width="5.42578125" style="1" customWidth="1"/>
    <col min="4847" max="4847" width="4.28515625" style="1" customWidth="1"/>
    <col min="4848" max="4848" width="5" style="1" customWidth="1"/>
    <col min="4849" max="4849" width="5.140625" style="1" customWidth="1"/>
    <col min="4850" max="4850" width="4.7109375" style="1" customWidth="1"/>
    <col min="4851" max="4851" width="4" style="1" customWidth="1"/>
    <col min="4852" max="4852" width="5.28515625" style="1" customWidth="1"/>
    <col min="4853" max="4853" width="4.5703125" style="1" customWidth="1"/>
    <col min="4854" max="4854" width="43.85546875" style="1" customWidth="1"/>
    <col min="4855" max="4855" width="25.85546875" style="1" customWidth="1"/>
    <col min="4856" max="4859" width="9.140625" style="1"/>
    <col min="4860" max="4860" width="11.7109375" style="1" customWidth="1"/>
    <col min="4861" max="4861" width="9.140625" style="1"/>
    <col min="4862" max="4862" width="10.85546875" style="1" bestFit="1" customWidth="1"/>
    <col min="4863" max="5100" width="9.140625" style="1"/>
    <col min="5101" max="5101" width="4.5703125" style="1" customWidth="1"/>
    <col min="5102" max="5102" width="5.42578125" style="1" customWidth="1"/>
    <col min="5103" max="5103" width="4.28515625" style="1" customWidth="1"/>
    <col min="5104" max="5104" width="5" style="1" customWidth="1"/>
    <col min="5105" max="5105" width="5.140625" style="1" customWidth="1"/>
    <col min="5106" max="5106" width="4.7109375" style="1" customWidth="1"/>
    <col min="5107" max="5107" width="4" style="1" customWidth="1"/>
    <col min="5108" max="5108" width="5.28515625" style="1" customWidth="1"/>
    <col min="5109" max="5109" width="4.5703125" style="1" customWidth="1"/>
    <col min="5110" max="5110" width="43.85546875" style="1" customWidth="1"/>
    <col min="5111" max="5111" width="25.85546875" style="1" customWidth="1"/>
    <col min="5112" max="5115" width="9.140625" style="1"/>
    <col min="5116" max="5116" width="11.7109375" style="1" customWidth="1"/>
    <col min="5117" max="5117" width="9.140625" style="1"/>
    <col min="5118" max="5118" width="10.85546875" style="1" bestFit="1" customWidth="1"/>
    <col min="5119" max="5356" width="9.140625" style="1"/>
    <col min="5357" max="5357" width="4.5703125" style="1" customWidth="1"/>
    <col min="5358" max="5358" width="5.42578125" style="1" customWidth="1"/>
    <col min="5359" max="5359" width="4.28515625" style="1" customWidth="1"/>
    <col min="5360" max="5360" width="5" style="1" customWidth="1"/>
    <col min="5361" max="5361" width="5.140625" style="1" customWidth="1"/>
    <col min="5362" max="5362" width="4.7109375" style="1" customWidth="1"/>
    <col min="5363" max="5363" width="4" style="1" customWidth="1"/>
    <col min="5364" max="5364" width="5.28515625" style="1" customWidth="1"/>
    <col min="5365" max="5365" width="4.5703125" style="1" customWidth="1"/>
    <col min="5366" max="5366" width="43.85546875" style="1" customWidth="1"/>
    <col min="5367" max="5367" width="25.85546875" style="1" customWidth="1"/>
    <col min="5368" max="5371" width="9.140625" style="1"/>
    <col min="5372" max="5372" width="11.7109375" style="1" customWidth="1"/>
    <col min="5373" max="5373" width="9.140625" style="1"/>
    <col min="5374" max="5374" width="10.85546875" style="1" bestFit="1" customWidth="1"/>
    <col min="5375" max="5612" width="9.140625" style="1"/>
    <col min="5613" max="5613" width="4.5703125" style="1" customWidth="1"/>
    <col min="5614" max="5614" width="5.42578125" style="1" customWidth="1"/>
    <col min="5615" max="5615" width="4.28515625" style="1" customWidth="1"/>
    <col min="5616" max="5616" width="5" style="1" customWidth="1"/>
    <col min="5617" max="5617" width="5.140625" style="1" customWidth="1"/>
    <col min="5618" max="5618" width="4.7109375" style="1" customWidth="1"/>
    <col min="5619" max="5619" width="4" style="1" customWidth="1"/>
    <col min="5620" max="5620" width="5.28515625" style="1" customWidth="1"/>
    <col min="5621" max="5621" width="4.5703125" style="1" customWidth="1"/>
    <col min="5622" max="5622" width="43.85546875" style="1" customWidth="1"/>
    <col min="5623" max="5623" width="25.85546875" style="1" customWidth="1"/>
    <col min="5624" max="5627" width="9.140625" style="1"/>
    <col min="5628" max="5628" width="11.7109375" style="1" customWidth="1"/>
    <col min="5629" max="5629" width="9.140625" style="1"/>
    <col min="5630" max="5630" width="10.85546875" style="1" bestFit="1" customWidth="1"/>
    <col min="5631" max="5868" width="9.140625" style="1"/>
    <col min="5869" max="5869" width="4.5703125" style="1" customWidth="1"/>
    <col min="5870" max="5870" width="5.42578125" style="1" customWidth="1"/>
    <col min="5871" max="5871" width="4.28515625" style="1" customWidth="1"/>
    <col min="5872" max="5872" width="5" style="1" customWidth="1"/>
    <col min="5873" max="5873" width="5.140625" style="1" customWidth="1"/>
    <col min="5874" max="5874" width="4.7109375" style="1" customWidth="1"/>
    <col min="5875" max="5875" width="4" style="1" customWidth="1"/>
    <col min="5876" max="5876" width="5.28515625" style="1" customWidth="1"/>
    <col min="5877" max="5877" width="4.5703125" style="1" customWidth="1"/>
    <col min="5878" max="5878" width="43.85546875" style="1" customWidth="1"/>
    <col min="5879" max="5879" width="25.85546875" style="1" customWidth="1"/>
    <col min="5880" max="5883" width="9.140625" style="1"/>
    <col min="5884" max="5884" width="11.7109375" style="1" customWidth="1"/>
    <col min="5885" max="5885" width="9.140625" style="1"/>
    <col min="5886" max="5886" width="10.85546875" style="1" bestFit="1" customWidth="1"/>
    <col min="5887" max="6124" width="9.140625" style="1"/>
    <col min="6125" max="6125" width="4.5703125" style="1" customWidth="1"/>
    <col min="6126" max="6126" width="5.42578125" style="1" customWidth="1"/>
    <col min="6127" max="6127" width="4.28515625" style="1" customWidth="1"/>
    <col min="6128" max="6128" width="5" style="1" customWidth="1"/>
    <col min="6129" max="6129" width="5.140625" style="1" customWidth="1"/>
    <col min="6130" max="6130" width="4.7109375" style="1" customWidth="1"/>
    <col min="6131" max="6131" width="4" style="1" customWidth="1"/>
    <col min="6132" max="6132" width="5.28515625" style="1" customWidth="1"/>
    <col min="6133" max="6133" width="4.5703125" style="1" customWidth="1"/>
    <col min="6134" max="6134" width="43.85546875" style="1" customWidth="1"/>
    <col min="6135" max="6135" width="25.85546875" style="1" customWidth="1"/>
    <col min="6136" max="6139" width="9.140625" style="1"/>
    <col min="6140" max="6140" width="11.7109375" style="1" customWidth="1"/>
    <col min="6141" max="6141" width="9.140625" style="1"/>
    <col min="6142" max="6142" width="10.85546875" style="1" bestFit="1" customWidth="1"/>
    <col min="6143" max="6380" width="9.140625" style="1"/>
    <col min="6381" max="6381" width="4.5703125" style="1" customWidth="1"/>
    <col min="6382" max="6382" width="5.42578125" style="1" customWidth="1"/>
    <col min="6383" max="6383" width="4.28515625" style="1" customWidth="1"/>
    <col min="6384" max="6384" width="5" style="1" customWidth="1"/>
    <col min="6385" max="6385" width="5.140625" style="1" customWidth="1"/>
    <col min="6386" max="6386" width="4.7109375" style="1" customWidth="1"/>
    <col min="6387" max="6387" width="4" style="1" customWidth="1"/>
    <col min="6388" max="6388" width="5.28515625" style="1" customWidth="1"/>
    <col min="6389" max="6389" width="4.5703125" style="1" customWidth="1"/>
    <col min="6390" max="6390" width="43.85546875" style="1" customWidth="1"/>
    <col min="6391" max="6391" width="25.85546875" style="1" customWidth="1"/>
    <col min="6392" max="6395" width="9.140625" style="1"/>
    <col min="6396" max="6396" width="11.7109375" style="1" customWidth="1"/>
    <col min="6397" max="6397" width="9.140625" style="1"/>
    <col min="6398" max="6398" width="10.85546875" style="1" bestFit="1" customWidth="1"/>
    <col min="6399" max="6636" width="9.140625" style="1"/>
    <col min="6637" max="6637" width="4.5703125" style="1" customWidth="1"/>
    <col min="6638" max="6638" width="5.42578125" style="1" customWidth="1"/>
    <col min="6639" max="6639" width="4.28515625" style="1" customWidth="1"/>
    <col min="6640" max="6640" width="5" style="1" customWidth="1"/>
    <col min="6641" max="6641" width="5.140625" style="1" customWidth="1"/>
    <col min="6642" max="6642" width="4.7109375" style="1" customWidth="1"/>
    <col min="6643" max="6643" width="4" style="1" customWidth="1"/>
    <col min="6644" max="6644" width="5.28515625" style="1" customWidth="1"/>
    <col min="6645" max="6645" width="4.5703125" style="1" customWidth="1"/>
    <col min="6646" max="6646" width="43.85546875" style="1" customWidth="1"/>
    <col min="6647" max="6647" width="25.85546875" style="1" customWidth="1"/>
    <col min="6648" max="6651" width="9.140625" style="1"/>
    <col min="6652" max="6652" width="11.7109375" style="1" customWidth="1"/>
    <col min="6653" max="6653" width="9.140625" style="1"/>
    <col min="6654" max="6654" width="10.85546875" style="1" bestFit="1" customWidth="1"/>
    <col min="6655" max="6892" width="9.140625" style="1"/>
    <col min="6893" max="6893" width="4.5703125" style="1" customWidth="1"/>
    <col min="6894" max="6894" width="5.42578125" style="1" customWidth="1"/>
    <col min="6895" max="6895" width="4.28515625" style="1" customWidth="1"/>
    <col min="6896" max="6896" width="5" style="1" customWidth="1"/>
    <col min="6897" max="6897" width="5.140625" style="1" customWidth="1"/>
    <col min="6898" max="6898" width="4.7109375" style="1" customWidth="1"/>
    <col min="6899" max="6899" width="4" style="1" customWidth="1"/>
    <col min="6900" max="6900" width="5.28515625" style="1" customWidth="1"/>
    <col min="6901" max="6901" width="4.5703125" style="1" customWidth="1"/>
    <col min="6902" max="6902" width="43.85546875" style="1" customWidth="1"/>
    <col min="6903" max="6903" width="25.85546875" style="1" customWidth="1"/>
    <col min="6904" max="6907" width="9.140625" style="1"/>
    <col min="6908" max="6908" width="11.7109375" style="1" customWidth="1"/>
    <col min="6909" max="6909" width="9.140625" style="1"/>
    <col min="6910" max="6910" width="10.85546875" style="1" bestFit="1" customWidth="1"/>
    <col min="6911" max="7148" width="9.140625" style="1"/>
    <col min="7149" max="7149" width="4.5703125" style="1" customWidth="1"/>
    <col min="7150" max="7150" width="5.42578125" style="1" customWidth="1"/>
    <col min="7151" max="7151" width="4.28515625" style="1" customWidth="1"/>
    <col min="7152" max="7152" width="5" style="1" customWidth="1"/>
    <col min="7153" max="7153" width="5.140625" style="1" customWidth="1"/>
    <col min="7154" max="7154" width="4.7109375" style="1" customWidth="1"/>
    <col min="7155" max="7155" width="4" style="1" customWidth="1"/>
    <col min="7156" max="7156" width="5.28515625" style="1" customWidth="1"/>
    <col min="7157" max="7157" width="4.5703125" style="1" customWidth="1"/>
    <col min="7158" max="7158" width="43.85546875" style="1" customWidth="1"/>
    <col min="7159" max="7159" width="25.85546875" style="1" customWidth="1"/>
    <col min="7160" max="7163" width="9.140625" style="1"/>
    <col min="7164" max="7164" width="11.7109375" style="1" customWidth="1"/>
    <col min="7165" max="7165" width="9.140625" style="1"/>
    <col min="7166" max="7166" width="10.85546875" style="1" bestFit="1" customWidth="1"/>
    <col min="7167" max="7404" width="9.140625" style="1"/>
    <col min="7405" max="7405" width="4.5703125" style="1" customWidth="1"/>
    <col min="7406" max="7406" width="5.42578125" style="1" customWidth="1"/>
    <col min="7407" max="7407" width="4.28515625" style="1" customWidth="1"/>
    <col min="7408" max="7408" width="5" style="1" customWidth="1"/>
    <col min="7409" max="7409" width="5.140625" style="1" customWidth="1"/>
    <col min="7410" max="7410" width="4.7109375" style="1" customWidth="1"/>
    <col min="7411" max="7411" width="4" style="1" customWidth="1"/>
    <col min="7412" max="7412" width="5.28515625" style="1" customWidth="1"/>
    <col min="7413" max="7413" width="4.5703125" style="1" customWidth="1"/>
    <col min="7414" max="7414" width="43.85546875" style="1" customWidth="1"/>
    <col min="7415" max="7415" width="25.85546875" style="1" customWidth="1"/>
    <col min="7416" max="7419" width="9.140625" style="1"/>
    <col min="7420" max="7420" width="11.7109375" style="1" customWidth="1"/>
    <col min="7421" max="7421" width="9.140625" style="1"/>
    <col min="7422" max="7422" width="10.85546875" style="1" bestFit="1" customWidth="1"/>
    <col min="7423" max="7660" width="9.140625" style="1"/>
    <col min="7661" max="7661" width="4.5703125" style="1" customWidth="1"/>
    <col min="7662" max="7662" width="5.42578125" style="1" customWidth="1"/>
    <col min="7663" max="7663" width="4.28515625" style="1" customWidth="1"/>
    <col min="7664" max="7664" width="5" style="1" customWidth="1"/>
    <col min="7665" max="7665" width="5.140625" style="1" customWidth="1"/>
    <col min="7666" max="7666" width="4.7109375" style="1" customWidth="1"/>
    <col min="7667" max="7667" width="4" style="1" customWidth="1"/>
    <col min="7668" max="7668" width="5.28515625" style="1" customWidth="1"/>
    <col min="7669" max="7669" width="4.5703125" style="1" customWidth="1"/>
    <col min="7670" max="7670" width="43.85546875" style="1" customWidth="1"/>
    <col min="7671" max="7671" width="25.85546875" style="1" customWidth="1"/>
    <col min="7672" max="7675" width="9.140625" style="1"/>
    <col min="7676" max="7676" width="11.7109375" style="1" customWidth="1"/>
    <col min="7677" max="7677" width="9.140625" style="1"/>
    <col min="7678" max="7678" width="10.85546875" style="1" bestFit="1" customWidth="1"/>
    <col min="7679" max="7916" width="9.140625" style="1"/>
    <col min="7917" max="7917" width="4.5703125" style="1" customWidth="1"/>
    <col min="7918" max="7918" width="5.42578125" style="1" customWidth="1"/>
    <col min="7919" max="7919" width="4.28515625" style="1" customWidth="1"/>
    <col min="7920" max="7920" width="5" style="1" customWidth="1"/>
    <col min="7921" max="7921" width="5.140625" style="1" customWidth="1"/>
    <col min="7922" max="7922" width="4.7109375" style="1" customWidth="1"/>
    <col min="7923" max="7923" width="4" style="1" customWidth="1"/>
    <col min="7924" max="7924" width="5.28515625" style="1" customWidth="1"/>
    <col min="7925" max="7925" width="4.5703125" style="1" customWidth="1"/>
    <col min="7926" max="7926" width="43.85546875" style="1" customWidth="1"/>
    <col min="7927" max="7927" width="25.85546875" style="1" customWidth="1"/>
    <col min="7928" max="7931" width="9.140625" style="1"/>
    <col min="7932" max="7932" width="11.7109375" style="1" customWidth="1"/>
    <col min="7933" max="7933" width="9.140625" style="1"/>
    <col min="7934" max="7934" width="10.85546875" style="1" bestFit="1" customWidth="1"/>
    <col min="7935" max="8172" width="9.140625" style="1"/>
    <col min="8173" max="8173" width="4.5703125" style="1" customWidth="1"/>
    <col min="8174" max="8174" width="5.42578125" style="1" customWidth="1"/>
    <col min="8175" max="8175" width="4.28515625" style="1" customWidth="1"/>
    <col min="8176" max="8176" width="5" style="1" customWidth="1"/>
    <col min="8177" max="8177" width="5.140625" style="1" customWidth="1"/>
    <col min="8178" max="8178" width="4.7109375" style="1" customWidth="1"/>
    <col min="8179" max="8179" width="4" style="1" customWidth="1"/>
    <col min="8180" max="8180" width="5.28515625" style="1" customWidth="1"/>
    <col min="8181" max="8181" width="4.5703125" style="1" customWidth="1"/>
    <col min="8182" max="8182" width="43.85546875" style="1" customWidth="1"/>
    <col min="8183" max="8183" width="25.85546875" style="1" customWidth="1"/>
    <col min="8184" max="8187" width="9.140625" style="1"/>
    <col min="8188" max="8188" width="11.7109375" style="1" customWidth="1"/>
    <col min="8189" max="8189" width="9.140625" style="1"/>
    <col min="8190" max="8190" width="10.85546875" style="1" bestFit="1" customWidth="1"/>
    <col min="8191" max="8428" width="9.140625" style="1"/>
    <col min="8429" max="8429" width="4.5703125" style="1" customWidth="1"/>
    <col min="8430" max="8430" width="5.42578125" style="1" customWidth="1"/>
    <col min="8431" max="8431" width="4.28515625" style="1" customWidth="1"/>
    <col min="8432" max="8432" width="5" style="1" customWidth="1"/>
    <col min="8433" max="8433" width="5.140625" style="1" customWidth="1"/>
    <col min="8434" max="8434" width="4.7109375" style="1" customWidth="1"/>
    <col min="8435" max="8435" width="4" style="1" customWidth="1"/>
    <col min="8436" max="8436" width="5.28515625" style="1" customWidth="1"/>
    <col min="8437" max="8437" width="4.5703125" style="1" customWidth="1"/>
    <col min="8438" max="8438" width="43.85546875" style="1" customWidth="1"/>
    <col min="8439" max="8439" width="25.85546875" style="1" customWidth="1"/>
    <col min="8440" max="8443" width="9.140625" style="1"/>
    <col min="8444" max="8444" width="11.7109375" style="1" customWidth="1"/>
    <col min="8445" max="8445" width="9.140625" style="1"/>
    <col min="8446" max="8446" width="10.85546875" style="1" bestFit="1" customWidth="1"/>
    <col min="8447" max="8684" width="9.140625" style="1"/>
    <col min="8685" max="8685" width="4.5703125" style="1" customWidth="1"/>
    <col min="8686" max="8686" width="5.42578125" style="1" customWidth="1"/>
    <col min="8687" max="8687" width="4.28515625" style="1" customWidth="1"/>
    <col min="8688" max="8688" width="5" style="1" customWidth="1"/>
    <col min="8689" max="8689" width="5.140625" style="1" customWidth="1"/>
    <col min="8690" max="8690" width="4.7109375" style="1" customWidth="1"/>
    <col min="8691" max="8691" width="4" style="1" customWidth="1"/>
    <col min="8692" max="8692" width="5.28515625" style="1" customWidth="1"/>
    <col min="8693" max="8693" width="4.5703125" style="1" customWidth="1"/>
    <col min="8694" max="8694" width="43.85546875" style="1" customWidth="1"/>
    <col min="8695" max="8695" width="25.85546875" style="1" customWidth="1"/>
    <col min="8696" max="8699" width="9.140625" style="1"/>
    <col min="8700" max="8700" width="11.7109375" style="1" customWidth="1"/>
    <col min="8701" max="8701" width="9.140625" style="1"/>
    <col min="8702" max="8702" width="10.85546875" style="1" bestFit="1" customWidth="1"/>
    <col min="8703" max="8940" width="9.140625" style="1"/>
    <col min="8941" max="8941" width="4.5703125" style="1" customWidth="1"/>
    <col min="8942" max="8942" width="5.42578125" style="1" customWidth="1"/>
    <col min="8943" max="8943" width="4.28515625" style="1" customWidth="1"/>
    <col min="8944" max="8944" width="5" style="1" customWidth="1"/>
    <col min="8945" max="8945" width="5.140625" style="1" customWidth="1"/>
    <col min="8946" max="8946" width="4.7109375" style="1" customWidth="1"/>
    <col min="8947" max="8947" width="4" style="1" customWidth="1"/>
    <col min="8948" max="8948" width="5.28515625" style="1" customWidth="1"/>
    <col min="8949" max="8949" width="4.5703125" style="1" customWidth="1"/>
    <col min="8950" max="8950" width="43.85546875" style="1" customWidth="1"/>
    <col min="8951" max="8951" width="25.85546875" style="1" customWidth="1"/>
    <col min="8952" max="8955" width="9.140625" style="1"/>
    <col min="8956" max="8956" width="11.7109375" style="1" customWidth="1"/>
    <col min="8957" max="8957" width="9.140625" style="1"/>
    <col min="8958" max="8958" width="10.85546875" style="1" bestFit="1" customWidth="1"/>
    <col min="8959" max="9196" width="9.140625" style="1"/>
    <col min="9197" max="9197" width="4.5703125" style="1" customWidth="1"/>
    <col min="9198" max="9198" width="5.42578125" style="1" customWidth="1"/>
    <col min="9199" max="9199" width="4.28515625" style="1" customWidth="1"/>
    <col min="9200" max="9200" width="5" style="1" customWidth="1"/>
    <col min="9201" max="9201" width="5.140625" style="1" customWidth="1"/>
    <col min="9202" max="9202" width="4.7109375" style="1" customWidth="1"/>
    <col min="9203" max="9203" width="4" style="1" customWidth="1"/>
    <col min="9204" max="9204" width="5.28515625" style="1" customWidth="1"/>
    <col min="9205" max="9205" width="4.5703125" style="1" customWidth="1"/>
    <col min="9206" max="9206" width="43.85546875" style="1" customWidth="1"/>
    <col min="9207" max="9207" width="25.85546875" style="1" customWidth="1"/>
    <col min="9208" max="9211" width="9.140625" style="1"/>
    <col min="9212" max="9212" width="11.7109375" style="1" customWidth="1"/>
    <col min="9213" max="9213" width="9.140625" style="1"/>
    <col min="9214" max="9214" width="10.85546875" style="1" bestFit="1" customWidth="1"/>
    <col min="9215" max="9452" width="9.140625" style="1"/>
    <col min="9453" max="9453" width="4.5703125" style="1" customWidth="1"/>
    <col min="9454" max="9454" width="5.42578125" style="1" customWidth="1"/>
    <col min="9455" max="9455" width="4.28515625" style="1" customWidth="1"/>
    <col min="9456" max="9456" width="5" style="1" customWidth="1"/>
    <col min="9457" max="9457" width="5.140625" style="1" customWidth="1"/>
    <col min="9458" max="9458" width="4.7109375" style="1" customWidth="1"/>
    <col min="9459" max="9459" width="4" style="1" customWidth="1"/>
    <col min="9460" max="9460" width="5.28515625" style="1" customWidth="1"/>
    <col min="9461" max="9461" width="4.5703125" style="1" customWidth="1"/>
    <col min="9462" max="9462" width="43.85546875" style="1" customWidth="1"/>
    <col min="9463" max="9463" width="25.85546875" style="1" customWidth="1"/>
    <col min="9464" max="9467" width="9.140625" style="1"/>
    <col min="9468" max="9468" width="11.7109375" style="1" customWidth="1"/>
    <col min="9469" max="9469" width="9.140625" style="1"/>
    <col min="9470" max="9470" width="10.85546875" style="1" bestFit="1" customWidth="1"/>
    <col min="9471" max="9708" width="9.140625" style="1"/>
    <col min="9709" max="9709" width="4.5703125" style="1" customWidth="1"/>
    <col min="9710" max="9710" width="5.42578125" style="1" customWidth="1"/>
    <col min="9711" max="9711" width="4.28515625" style="1" customWidth="1"/>
    <col min="9712" max="9712" width="5" style="1" customWidth="1"/>
    <col min="9713" max="9713" width="5.140625" style="1" customWidth="1"/>
    <col min="9714" max="9714" width="4.7109375" style="1" customWidth="1"/>
    <col min="9715" max="9715" width="4" style="1" customWidth="1"/>
    <col min="9716" max="9716" width="5.28515625" style="1" customWidth="1"/>
    <col min="9717" max="9717" width="4.5703125" style="1" customWidth="1"/>
    <col min="9718" max="9718" width="43.85546875" style="1" customWidth="1"/>
    <col min="9719" max="9719" width="25.85546875" style="1" customWidth="1"/>
    <col min="9720" max="9723" width="9.140625" style="1"/>
    <col min="9724" max="9724" width="11.7109375" style="1" customWidth="1"/>
    <col min="9725" max="9725" width="9.140625" style="1"/>
    <col min="9726" max="9726" width="10.85546875" style="1" bestFit="1" customWidth="1"/>
    <col min="9727" max="9964" width="9.140625" style="1"/>
    <col min="9965" max="9965" width="4.5703125" style="1" customWidth="1"/>
    <col min="9966" max="9966" width="5.42578125" style="1" customWidth="1"/>
    <col min="9967" max="9967" width="4.28515625" style="1" customWidth="1"/>
    <col min="9968" max="9968" width="5" style="1" customWidth="1"/>
    <col min="9969" max="9969" width="5.140625" style="1" customWidth="1"/>
    <col min="9970" max="9970" width="4.7109375" style="1" customWidth="1"/>
    <col min="9971" max="9971" width="4" style="1" customWidth="1"/>
    <col min="9972" max="9972" width="5.28515625" style="1" customWidth="1"/>
    <col min="9973" max="9973" width="4.5703125" style="1" customWidth="1"/>
    <col min="9974" max="9974" width="43.85546875" style="1" customWidth="1"/>
    <col min="9975" max="9975" width="25.85546875" style="1" customWidth="1"/>
    <col min="9976" max="9979" width="9.140625" style="1"/>
    <col min="9980" max="9980" width="11.7109375" style="1" customWidth="1"/>
    <col min="9981" max="9981" width="9.140625" style="1"/>
    <col min="9982" max="9982" width="10.85546875" style="1" bestFit="1" customWidth="1"/>
    <col min="9983" max="10220" width="9.140625" style="1"/>
    <col min="10221" max="10221" width="4.5703125" style="1" customWidth="1"/>
    <col min="10222" max="10222" width="5.42578125" style="1" customWidth="1"/>
    <col min="10223" max="10223" width="4.28515625" style="1" customWidth="1"/>
    <col min="10224" max="10224" width="5" style="1" customWidth="1"/>
    <col min="10225" max="10225" width="5.140625" style="1" customWidth="1"/>
    <col min="10226" max="10226" width="4.7109375" style="1" customWidth="1"/>
    <col min="10227" max="10227" width="4" style="1" customWidth="1"/>
    <col min="10228" max="10228" width="5.28515625" style="1" customWidth="1"/>
    <col min="10229" max="10229" width="4.5703125" style="1" customWidth="1"/>
    <col min="10230" max="10230" width="43.85546875" style="1" customWidth="1"/>
    <col min="10231" max="10231" width="25.85546875" style="1" customWidth="1"/>
    <col min="10232" max="10235" width="9.140625" style="1"/>
    <col min="10236" max="10236" width="11.7109375" style="1" customWidth="1"/>
    <col min="10237" max="10237" width="9.140625" style="1"/>
    <col min="10238" max="10238" width="10.85546875" style="1" bestFit="1" customWidth="1"/>
    <col min="10239" max="10476" width="9.140625" style="1"/>
    <col min="10477" max="10477" width="4.5703125" style="1" customWidth="1"/>
    <col min="10478" max="10478" width="5.42578125" style="1" customWidth="1"/>
    <col min="10479" max="10479" width="4.28515625" style="1" customWidth="1"/>
    <col min="10480" max="10480" width="5" style="1" customWidth="1"/>
    <col min="10481" max="10481" width="5.140625" style="1" customWidth="1"/>
    <col min="10482" max="10482" width="4.7109375" style="1" customWidth="1"/>
    <col min="10483" max="10483" width="4" style="1" customWidth="1"/>
    <col min="10484" max="10484" width="5.28515625" style="1" customWidth="1"/>
    <col min="10485" max="10485" width="4.5703125" style="1" customWidth="1"/>
    <col min="10486" max="10486" width="43.85546875" style="1" customWidth="1"/>
    <col min="10487" max="10487" width="25.85546875" style="1" customWidth="1"/>
    <col min="10488" max="10491" width="9.140625" style="1"/>
    <col min="10492" max="10492" width="11.7109375" style="1" customWidth="1"/>
    <col min="10493" max="10493" width="9.140625" style="1"/>
    <col min="10494" max="10494" width="10.85546875" style="1" bestFit="1" customWidth="1"/>
    <col min="10495" max="10732" width="9.140625" style="1"/>
    <col min="10733" max="10733" width="4.5703125" style="1" customWidth="1"/>
    <col min="10734" max="10734" width="5.42578125" style="1" customWidth="1"/>
    <col min="10735" max="10735" width="4.28515625" style="1" customWidth="1"/>
    <col min="10736" max="10736" width="5" style="1" customWidth="1"/>
    <col min="10737" max="10737" width="5.140625" style="1" customWidth="1"/>
    <col min="10738" max="10738" width="4.7109375" style="1" customWidth="1"/>
    <col min="10739" max="10739" width="4" style="1" customWidth="1"/>
    <col min="10740" max="10740" width="5.28515625" style="1" customWidth="1"/>
    <col min="10741" max="10741" width="4.5703125" style="1" customWidth="1"/>
    <col min="10742" max="10742" width="43.85546875" style="1" customWidth="1"/>
    <col min="10743" max="10743" width="25.85546875" style="1" customWidth="1"/>
    <col min="10744" max="10747" width="9.140625" style="1"/>
    <col min="10748" max="10748" width="11.7109375" style="1" customWidth="1"/>
    <col min="10749" max="10749" width="9.140625" style="1"/>
    <col min="10750" max="10750" width="10.85546875" style="1" bestFit="1" customWidth="1"/>
    <col min="10751" max="10988" width="9.140625" style="1"/>
    <col min="10989" max="10989" width="4.5703125" style="1" customWidth="1"/>
    <col min="10990" max="10990" width="5.42578125" style="1" customWidth="1"/>
    <col min="10991" max="10991" width="4.28515625" style="1" customWidth="1"/>
    <col min="10992" max="10992" width="5" style="1" customWidth="1"/>
    <col min="10993" max="10993" width="5.140625" style="1" customWidth="1"/>
    <col min="10994" max="10994" width="4.7109375" style="1" customWidth="1"/>
    <col min="10995" max="10995" width="4" style="1" customWidth="1"/>
    <col min="10996" max="10996" width="5.28515625" style="1" customWidth="1"/>
    <col min="10997" max="10997" width="4.5703125" style="1" customWidth="1"/>
    <col min="10998" max="10998" width="43.85546875" style="1" customWidth="1"/>
    <col min="10999" max="10999" width="25.85546875" style="1" customWidth="1"/>
    <col min="11000" max="11003" width="9.140625" style="1"/>
    <col min="11004" max="11004" width="11.7109375" style="1" customWidth="1"/>
    <col min="11005" max="11005" width="9.140625" style="1"/>
    <col min="11006" max="11006" width="10.85546875" style="1" bestFit="1" customWidth="1"/>
    <col min="11007" max="11244" width="9.140625" style="1"/>
    <col min="11245" max="11245" width="4.5703125" style="1" customWidth="1"/>
    <col min="11246" max="11246" width="5.42578125" style="1" customWidth="1"/>
    <col min="11247" max="11247" width="4.28515625" style="1" customWidth="1"/>
    <col min="11248" max="11248" width="5" style="1" customWidth="1"/>
    <col min="11249" max="11249" width="5.140625" style="1" customWidth="1"/>
    <col min="11250" max="11250" width="4.7109375" style="1" customWidth="1"/>
    <col min="11251" max="11251" width="4" style="1" customWidth="1"/>
    <col min="11252" max="11252" width="5.28515625" style="1" customWidth="1"/>
    <col min="11253" max="11253" width="4.5703125" style="1" customWidth="1"/>
    <col min="11254" max="11254" width="43.85546875" style="1" customWidth="1"/>
    <col min="11255" max="11255" width="25.85546875" style="1" customWidth="1"/>
    <col min="11256" max="11259" width="9.140625" style="1"/>
    <col min="11260" max="11260" width="11.7109375" style="1" customWidth="1"/>
    <col min="11261" max="11261" width="9.140625" style="1"/>
    <col min="11262" max="11262" width="10.85546875" style="1" bestFit="1" customWidth="1"/>
    <col min="11263" max="11500" width="9.140625" style="1"/>
    <col min="11501" max="11501" width="4.5703125" style="1" customWidth="1"/>
    <col min="11502" max="11502" width="5.42578125" style="1" customWidth="1"/>
    <col min="11503" max="11503" width="4.28515625" style="1" customWidth="1"/>
    <col min="11504" max="11504" width="5" style="1" customWidth="1"/>
    <col min="11505" max="11505" width="5.140625" style="1" customWidth="1"/>
    <col min="11506" max="11506" width="4.7109375" style="1" customWidth="1"/>
    <col min="11507" max="11507" width="4" style="1" customWidth="1"/>
    <col min="11508" max="11508" width="5.28515625" style="1" customWidth="1"/>
    <col min="11509" max="11509" width="4.5703125" style="1" customWidth="1"/>
    <col min="11510" max="11510" width="43.85546875" style="1" customWidth="1"/>
    <col min="11511" max="11511" width="25.85546875" style="1" customWidth="1"/>
    <col min="11512" max="11515" width="9.140625" style="1"/>
    <col min="11516" max="11516" width="11.7109375" style="1" customWidth="1"/>
    <col min="11517" max="11517" width="9.140625" style="1"/>
    <col min="11518" max="11518" width="10.85546875" style="1" bestFit="1" customWidth="1"/>
    <col min="11519" max="11756" width="9.140625" style="1"/>
    <col min="11757" max="11757" width="4.5703125" style="1" customWidth="1"/>
    <col min="11758" max="11758" width="5.42578125" style="1" customWidth="1"/>
    <col min="11759" max="11759" width="4.28515625" style="1" customWidth="1"/>
    <col min="11760" max="11760" width="5" style="1" customWidth="1"/>
    <col min="11761" max="11761" width="5.140625" style="1" customWidth="1"/>
    <col min="11762" max="11762" width="4.7109375" style="1" customWidth="1"/>
    <col min="11763" max="11763" width="4" style="1" customWidth="1"/>
    <col min="11764" max="11764" width="5.28515625" style="1" customWidth="1"/>
    <col min="11765" max="11765" width="4.5703125" style="1" customWidth="1"/>
    <col min="11766" max="11766" width="43.85546875" style="1" customWidth="1"/>
    <col min="11767" max="11767" width="25.85546875" style="1" customWidth="1"/>
    <col min="11768" max="11771" width="9.140625" style="1"/>
    <col min="11772" max="11772" width="11.7109375" style="1" customWidth="1"/>
    <col min="11773" max="11773" width="9.140625" style="1"/>
    <col min="11774" max="11774" width="10.85546875" style="1" bestFit="1" customWidth="1"/>
    <col min="11775" max="12012" width="9.140625" style="1"/>
    <col min="12013" max="12013" width="4.5703125" style="1" customWidth="1"/>
    <col min="12014" max="12014" width="5.42578125" style="1" customWidth="1"/>
    <col min="12015" max="12015" width="4.28515625" style="1" customWidth="1"/>
    <col min="12016" max="12016" width="5" style="1" customWidth="1"/>
    <col min="12017" max="12017" width="5.140625" style="1" customWidth="1"/>
    <col min="12018" max="12018" width="4.7109375" style="1" customWidth="1"/>
    <col min="12019" max="12019" width="4" style="1" customWidth="1"/>
    <col min="12020" max="12020" width="5.28515625" style="1" customWidth="1"/>
    <col min="12021" max="12021" width="4.5703125" style="1" customWidth="1"/>
    <col min="12022" max="12022" width="43.85546875" style="1" customWidth="1"/>
    <col min="12023" max="12023" width="25.85546875" style="1" customWidth="1"/>
    <col min="12024" max="12027" width="9.140625" style="1"/>
    <col min="12028" max="12028" width="11.7109375" style="1" customWidth="1"/>
    <col min="12029" max="12029" width="9.140625" style="1"/>
    <col min="12030" max="12030" width="10.85546875" style="1" bestFit="1" customWidth="1"/>
    <col min="12031" max="12268" width="9.140625" style="1"/>
    <col min="12269" max="12269" width="4.5703125" style="1" customWidth="1"/>
    <col min="12270" max="12270" width="5.42578125" style="1" customWidth="1"/>
    <col min="12271" max="12271" width="4.28515625" style="1" customWidth="1"/>
    <col min="12272" max="12272" width="5" style="1" customWidth="1"/>
    <col min="12273" max="12273" width="5.140625" style="1" customWidth="1"/>
    <col min="12274" max="12274" width="4.7109375" style="1" customWidth="1"/>
    <col min="12275" max="12275" width="4" style="1" customWidth="1"/>
    <col min="12276" max="12276" width="5.28515625" style="1" customWidth="1"/>
    <col min="12277" max="12277" width="4.5703125" style="1" customWidth="1"/>
    <col min="12278" max="12278" width="43.85546875" style="1" customWidth="1"/>
    <col min="12279" max="12279" width="25.85546875" style="1" customWidth="1"/>
    <col min="12280" max="12283" width="9.140625" style="1"/>
    <col min="12284" max="12284" width="11.7109375" style="1" customWidth="1"/>
    <col min="12285" max="12285" width="9.140625" style="1"/>
    <col min="12286" max="12286" width="10.85546875" style="1" bestFit="1" customWidth="1"/>
    <col min="12287" max="12524" width="9.140625" style="1"/>
    <col min="12525" max="12525" width="4.5703125" style="1" customWidth="1"/>
    <col min="12526" max="12526" width="5.42578125" style="1" customWidth="1"/>
    <col min="12527" max="12527" width="4.28515625" style="1" customWidth="1"/>
    <col min="12528" max="12528" width="5" style="1" customWidth="1"/>
    <col min="12529" max="12529" width="5.140625" style="1" customWidth="1"/>
    <col min="12530" max="12530" width="4.7109375" style="1" customWidth="1"/>
    <col min="12531" max="12531" width="4" style="1" customWidth="1"/>
    <col min="12532" max="12532" width="5.28515625" style="1" customWidth="1"/>
    <col min="12533" max="12533" width="4.5703125" style="1" customWidth="1"/>
    <col min="12534" max="12534" width="43.85546875" style="1" customWidth="1"/>
    <col min="12535" max="12535" width="25.85546875" style="1" customWidth="1"/>
    <col min="12536" max="12539" width="9.140625" style="1"/>
    <col min="12540" max="12540" width="11.7109375" style="1" customWidth="1"/>
    <col min="12541" max="12541" width="9.140625" style="1"/>
    <col min="12542" max="12542" width="10.85546875" style="1" bestFit="1" customWidth="1"/>
    <col min="12543" max="12780" width="9.140625" style="1"/>
    <col min="12781" max="12781" width="4.5703125" style="1" customWidth="1"/>
    <col min="12782" max="12782" width="5.42578125" style="1" customWidth="1"/>
    <col min="12783" max="12783" width="4.28515625" style="1" customWidth="1"/>
    <col min="12784" max="12784" width="5" style="1" customWidth="1"/>
    <col min="12785" max="12785" width="5.140625" style="1" customWidth="1"/>
    <col min="12786" max="12786" width="4.7109375" style="1" customWidth="1"/>
    <col min="12787" max="12787" width="4" style="1" customWidth="1"/>
    <col min="12788" max="12788" width="5.28515625" style="1" customWidth="1"/>
    <col min="12789" max="12789" width="4.5703125" style="1" customWidth="1"/>
    <col min="12790" max="12790" width="43.85546875" style="1" customWidth="1"/>
    <col min="12791" max="12791" width="25.85546875" style="1" customWidth="1"/>
    <col min="12792" max="12795" width="9.140625" style="1"/>
    <col min="12796" max="12796" width="11.7109375" style="1" customWidth="1"/>
    <col min="12797" max="12797" width="9.140625" style="1"/>
    <col min="12798" max="12798" width="10.85546875" style="1" bestFit="1" customWidth="1"/>
    <col min="12799" max="13036" width="9.140625" style="1"/>
    <col min="13037" max="13037" width="4.5703125" style="1" customWidth="1"/>
    <col min="13038" max="13038" width="5.42578125" style="1" customWidth="1"/>
    <col min="13039" max="13039" width="4.28515625" style="1" customWidth="1"/>
    <col min="13040" max="13040" width="5" style="1" customWidth="1"/>
    <col min="13041" max="13041" width="5.140625" style="1" customWidth="1"/>
    <col min="13042" max="13042" width="4.7109375" style="1" customWidth="1"/>
    <col min="13043" max="13043" width="4" style="1" customWidth="1"/>
    <col min="13044" max="13044" width="5.28515625" style="1" customWidth="1"/>
    <col min="13045" max="13045" width="4.5703125" style="1" customWidth="1"/>
    <col min="13046" max="13046" width="43.85546875" style="1" customWidth="1"/>
    <col min="13047" max="13047" width="25.85546875" style="1" customWidth="1"/>
    <col min="13048" max="13051" width="9.140625" style="1"/>
    <col min="13052" max="13052" width="11.7109375" style="1" customWidth="1"/>
    <col min="13053" max="13053" width="9.140625" style="1"/>
    <col min="13054" max="13054" width="10.85546875" style="1" bestFit="1" customWidth="1"/>
    <col min="13055" max="13292" width="9.140625" style="1"/>
    <col min="13293" max="13293" width="4.5703125" style="1" customWidth="1"/>
    <col min="13294" max="13294" width="5.42578125" style="1" customWidth="1"/>
    <col min="13295" max="13295" width="4.28515625" style="1" customWidth="1"/>
    <col min="13296" max="13296" width="5" style="1" customWidth="1"/>
    <col min="13297" max="13297" width="5.140625" style="1" customWidth="1"/>
    <col min="13298" max="13298" width="4.7109375" style="1" customWidth="1"/>
    <col min="13299" max="13299" width="4" style="1" customWidth="1"/>
    <col min="13300" max="13300" width="5.28515625" style="1" customWidth="1"/>
    <col min="13301" max="13301" width="4.5703125" style="1" customWidth="1"/>
    <col min="13302" max="13302" width="43.85546875" style="1" customWidth="1"/>
    <col min="13303" max="13303" width="25.85546875" style="1" customWidth="1"/>
    <col min="13304" max="13307" width="9.140625" style="1"/>
    <col min="13308" max="13308" width="11.7109375" style="1" customWidth="1"/>
    <col min="13309" max="13309" width="9.140625" style="1"/>
    <col min="13310" max="13310" width="10.85546875" style="1" bestFit="1" customWidth="1"/>
    <col min="13311" max="13548" width="9.140625" style="1"/>
    <col min="13549" max="13549" width="4.5703125" style="1" customWidth="1"/>
    <col min="13550" max="13550" width="5.42578125" style="1" customWidth="1"/>
    <col min="13551" max="13551" width="4.28515625" style="1" customWidth="1"/>
    <col min="13552" max="13552" width="5" style="1" customWidth="1"/>
    <col min="13553" max="13553" width="5.140625" style="1" customWidth="1"/>
    <col min="13554" max="13554" width="4.7109375" style="1" customWidth="1"/>
    <col min="13555" max="13555" width="4" style="1" customWidth="1"/>
    <col min="13556" max="13556" width="5.28515625" style="1" customWidth="1"/>
    <col min="13557" max="13557" width="4.5703125" style="1" customWidth="1"/>
    <col min="13558" max="13558" width="43.85546875" style="1" customWidth="1"/>
    <col min="13559" max="13559" width="25.85546875" style="1" customWidth="1"/>
    <col min="13560" max="13563" width="9.140625" style="1"/>
    <col min="13564" max="13564" width="11.7109375" style="1" customWidth="1"/>
    <col min="13565" max="13565" width="9.140625" style="1"/>
    <col min="13566" max="13566" width="10.85546875" style="1" bestFit="1" customWidth="1"/>
    <col min="13567" max="13804" width="9.140625" style="1"/>
    <col min="13805" max="13805" width="4.5703125" style="1" customWidth="1"/>
    <col min="13806" max="13806" width="5.42578125" style="1" customWidth="1"/>
    <col min="13807" max="13807" width="4.28515625" style="1" customWidth="1"/>
    <col min="13808" max="13808" width="5" style="1" customWidth="1"/>
    <col min="13809" max="13809" width="5.140625" style="1" customWidth="1"/>
    <col min="13810" max="13810" width="4.7109375" style="1" customWidth="1"/>
    <col min="13811" max="13811" width="4" style="1" customWidth="1"/>
    <col min="13812" max="13812" width="5.28515625" style="1" customWidth="1"/>
    <col min="13813" max="13813" width="4.5703125" style="1" customWidth="1"/>
    <col min="13814" max="13814" width="43.85546875" style="1" customWidth="1"/>
    <col min="13815" max="13815" width="25.85546875" style="1" customWidth="1"/>
    <col min="13816" max="13819" width="9.140625" style="1"/>
    <col min="13820" max="13820" width="11.7109375" style="1" customWidth="1"/>
    <col min="13821" max="13821" width="9.140625" style="1"/>
    <col min="13822" max="13822" width="10.85546875" style="1" bestFit="1" customWidth="1"/>
    <col min="13823" max="14060" width="9.140625" style="1"/>
    <col min="14061" max="14061" width="4.5703125" style="1" customWidth="1"/>
    <col min="14062" max="14062" width="5.42578125" style="1" customWidth="1"/>
    <col min="14063" max="14063" width="4.28515625" style="1" customWidth="1"/>
    <col min="14064" max="14064" width="5" style="1" customWidth="1"/>
    <col min="14065" max="14065" width="5.140625" style="1" customWidth="1"/>
    <col min="14066" max="14066" width="4.7109375" style="1" customWidth="1"/>
    <col min="14067" max="14067" width="4" style="1" customWidth="1"/>
    <col min="14068" max="14068" width="5.28515625" style="1" customWidth="1"/>
    <col min="14069" max="14069" width="4.5703125" style="1" customWidth="1"/>
    <col min="14070" max="14070" width="43.85546875" style="1" customWidth="1"/>
    <col min="14071" max="14071" width="25.85546875" style="1" customWidth="1"/>
    <col min="14072" max="14075" width="9.140625" style="1"/>
    <col min="14076" max="14076" width="11.7109375" style="1" customWidth="1"/>
    <col min="14077" max="14077" width="9.140625" style="1"/>
    <col min="14078" max="14078" width="10.85546875" style="1" bestFit="1" customWidth="1"/>
    <col min="14079" max="14316" width="9.140625" style="1"/>
    <col min="14317" max="14317" width="4.5703125" style="1" customWidth="1"/>
    <col min="14318" max="14318" width="5.42578125" style="1" customWidth="1"/>
    <col min="14319" max="14319" width="4.28515625" style="1" customWidth="1"/>
    <col min="14320" max="14320" width="5" style="1" customWidth="1"/>
    <col min="14321" max="14321" width="5.140625" style="1" customWidth="1"/>
    <col min="14322" max="14322" width="4.7109375" style="1" customWidth="1"/>
    <col min="14323" max="14323" width="4" style="1" customWidth="1"/>
    <col min="14324" max="14324" width="5.28515625" style="1" customWidth="1"/>
    <col min="14325" max="14325" width="4.5703125" style="1" customWidth="1"/>
    <col min="14326" max="14326" width="43.85546875" style="1" customWidth="1"/>
    <col min="14327" max="14327" width="25.85546875" style="1" customWidth="1"/>
    <col min="14328" max="14331" width="9.140625" style="1"/>
    <col min="14332" max="14332" width="11.7109375" style="1" customWidth="1"/>
    <col min="14333" max="14333" width="9.140625" style="1"/>
    <col min="14334" max="14334" width="10.85546875" style="1" bestFit="1" customWidth="1"/>
    <col min="14335" max="14572" width="9.140625" style="1"/>
    <col min="14573" max="14573" width="4.5703125" style="1" customWidth="1"/>
    <col min="14574" max="14574" width="5.42578125" style="1" customWidth="1"/>
    <col min="14575" max="14575" width="4.28515625" style="1" customWidth="1"/>
    <col min="14576" max="14576" width="5" style="1" customWidth="1"/>
    <col min="14577" max="14577" width="5.140625" style="1" customWidth="1"/>
    <col min="14578" max="14578" width="4.7109375" style="1" customWidth="1"/>
    <col min="14579" max="14579" width="4" style="1" customWidth="1"/>
    <col min="14580" max="14580" width="5.28515625" style="1" customWidth="1"/>
    <col min="14581" max="14581" width="4.5703125" style="1" customWidth="1"/>
    <col min="14582" max="14582" width="43.85546875" style="1" customWidth="1"/>
    <col min="14583" max="14583" width="25.85546875" style="1" customWidth="1"/>
    <col min="14584" max="14587" width="9.140625" style="1"/>
    <col min="14588" max="14588" width="11.7109375" style="1" customWidth="1"/>
    <col min="14589" max="14589" width="9.140625" style="1"/>
    <col min="14590" max="14590" width="10.85546875" style="1" bestFit="1" customWidth="1"/>
    <col min="14591" max="14828" width="9.140625" style="1"/>
    <col min="14829" max="14829" width="4.5703125" style="1" customWidth="1"/>
    <col min="14830" max="14830" width="5.42578125" style="1" customWidth="1"/>
    <col min="14831" max="14831" width="4.28515625" style="1" customWidth="1"/>
    <col min="14832" max="14832" width="5" style="1" customWidth="1"/>
    <col min="14833" max="14833" width="5.140625" style="1" customWidth="1"/>
    <col min="14834" max="14834" width="4.7109375" style="1" customWidth="1"/>
    <col min="14835" max="14835" width="4" style="1" customWidth="1"/>
    <col min="14836" max="14836" width="5.28515625" style="1" customWidth="1"/>
    <col min="14837" max="14837" width="4.5703125" style="1" customWidth="1"/>
    <col min="14838" max="14838" width="43.85546875" style="1" customWidth="1"/>
    <col min="14839" max="14839" width="25.85546875" style="1" customWidth="1"/>
    <col min="14840" max="14843" width="9.140625" style="1"/>
    <col min="14844" max="14844" width="11.7109375" style="1" customWidth="1"/>
    <col min="14845" max="14845" width="9.140625" style="1"/>
    <col min="14846" max="14846" width="10.85546875" style="1" bestFit="1" customWidth="1"/>
    <col min="14847" max="15084" width="9.140625" style="1"/>
    <col min="15085" max="15085" width="4.5703125" style="1" customWidth="1"/>
    <col min="15086" max="15086" width="5.42578125" style="1" customWidth="1"/>
    <col min="15087" max="15087" width="4.28515625" style="1" customWidth="1"/>
    <col min="15088" max="15088" width="5" style="1" customWidth="1"/>
    <col min="15089" max="15089" width="5.140625" style="1" customWidth="1"/>
    <col min="15090" max="15090" width="4.7109375" style="1" customWidth="1"/>
    <col min="15091" max="15091" width="4" style="1" customWidth="1"/>
    <col min="15092" max="15092" width="5.28515625" style="1" customWidth="1"/>
    <col min="15093" max="15093" width="4.5703125" style="1" customWidth="1"/>
    <col min="15094" max="15094" width="43.85546875" style="1" customWidth="1"/>
    <col min="15095" max="15095" width="25.85546875" style="1" customWidth="1"/>
    <col min="15096" max="15099" width="9.140625" style="1"/>
    <col min="15100" max="15100" width="11.7109375" style="1" customWidth="1"/>
    <col min="15101" max="15101" width="9.140625" style="1"/>
    <col min="15102" max="15102" width="10.85546875" style="1" bestFit="1" customWidth="1"/>
    <col min="15103" max="15340" width="9.140625" style="1"/>
    <col min="15341" max="15341" width="4.5703125" style="1" customWidth="1"/>
    <col min="15342" max="15342" width="5.42578125" style="1" customWidth="1"/>
    <col min="15343" max="15343" width="4.28515625" style="1" customWidth="1"/>
    <col min="15344" max="15344" width="5" style="1" customWidth="1"/>
    <col min="15345" max="15345" width="5.140625" style="1" customWidth="1"/>
    <col min="15346" max="15346" width="4.7109375" style="1" customWidth="1"/>
    <col min="15347" max="15347" width="4" style="1" customWidth="1"/>
    <col min="15348" max="15348" width="5.28515625" style="1" customWidth="1"/>
    <col min="15349" max="15349" width="4.5703125" style="1" customWidth="1"/>
    <col min="15350" max="15350" width="43.85546875" style="1" customWidth="1"/>
    <col min="15351" max="15351" width="25.85546875" style="1" customWidth="1"/>
    <col min="15352" max="15355" width="9.140625" style="1"/>
    <col min="15356" max="15356" width="11.7109375" style="1" customWidth="1"/>
    <col min="15357" max="15357" width="9.140625" style="1"/>
    <col min="15358" max="15358" width="10.85546875" style="1" bestFit="1" customWidth="1"/>
    <col min="15359" max="15596" width="9.140625" style="1"/>
    <col min="15597" max="15597" width="4.5703125" style="1" customWidth="1"/>
    <col min="15598" max="15598" width="5.42578125" style="1" customWidth="1"/>
    <col min="15599" max="15599" width="4.28515625" style="1" customWidth="1"/>
    <col min="15600" max="15600" width="5" style="1" customWidth="1"/>
    <col min="15601" max="15601" width="5.140625" style="1" customWidth="1"/>
    <col min="15602" max="15602" width="4.7109375" style="1" customWidth="1"/>
    <col min="15603" max="15603" width="4" style="1" customWidth="1"/>
    <col min="15604" max="15604" width="5.28515625" style="1" customWidth="1"/>
    <col min="15605" max="15605" width="4.5703125" style="1" customWidth="1"/>
    <col min="15606" max="15606" width="43.85546875" style="1" customWidth="1"/>
    <col min="15607" max="15607" width="25.85546875" style="1" customWidth="1"/>
    <col min="15608" max="15611" width="9.140625" style="1"/>
    <col min="15612" max="15612" width="11.7109375" style="1" customWidth="1"/>
    <col min="15613" max="15613" width="9.140625" style="1"/>
    <col min="15614" max="15614" width="10.85546875" style="1" bestFit="1" customWidth="1"/>
    <col min="15615" max="15852" width="9.140625" style="1"/>
    <col min="15853" max="15853" width="4.5703125" style="1" customWidth="1"/>
    <col min="15854" max="15854" width="5.42578125" style="1" customWidth="1"/>
    <col min="15855" max="15855" width="4.28515625" style="1" customWidth="1"/>
    <col min="15856" max="15856" width="5" style="1" customWidth="1"/>
    <col min="15857" max="15857" width="5.140625" style="1" customWidth="1"/>
    <col min="15858" max="15858" width="4.7109375" style="1" customWidth="1"/>
    <col min="15859" max="15859" width="4" style="1" customWidth="1"/>
    <col min="15860" max="15860" width="5.28515625" style="1" customWidth="1"/>
    <col min="15861" max="15861" width="4.5703125" style="1" customWidth="1"/>
    <col min="15862" max="15862" width="43.85546875" style="1" customWidth="1"/>
    <col min="15863" max="15863" width="25.85546875" style="1" customWidth="1"/>
    <col min="15864" max="15867" width="9.140625" style="1"/>
    <col min="15868" max="15868" width="11.7109375" style="1" customWidth="1"/>
    <col min="15869" max="15869" width="9.140625" style="1"/>
    <col min="15870" max="15870" width="10.85546875" style="1" bestFit="1" customWidth="1"/>
    <col min="15871" max="16108" width="9.140625" style="1"/>
    <col min="16109" max="16109" width="4.5703125" style="1" customWidth="1"/>
    <col min="16110" max="16110" width="5.42578125" style="1" customWidth="1"/>
    <col min="16111" max="16111" width="4.28515625" style="1" customWidth="1"/>
    <col min="16112" max="16112" width="5" style="1" customWidth="1"/>
    <col min="16113" max="16113" width="5.140625" style="1" customWidth="1"/>
    <col min="16114" max="16114" width="4.7109375" style="1" customWidth="1"/>
    <col min="16115" max="16115" width="4" style="1" customWidth="1"/>
    <col min="16116" max="16116" width="5.28515625" style="1" customWidth="1"/>
    <col min="16117" max="16117" width="4.5703125" style="1" customWidth="1"/>
    <col min="16118" max="16118" width="43.85546875" style="1" customWidth="1"/>
    <col min="16119" max="16119" width="25.85546875" style="1" customWidth="1"/>
    <col min="16120" max="16123" width="9.140625" style="1"/>
    <col min="16124" max="16124" width="11.7109375" style="1" customWidth="1"/>
    <col min="16125" max="16125" width="9.140625" style="1"/>
    <col min="16126" max="16126" width="10.85546875" style="1" bestFit="1" customWidth="1"/>
    <col min="16127" max="16372" width="9.140625" style="1"/>
    <col min="16373" max="16384" width="8.85546875" style="1" customWidth="1"/>
  </cols>
  <sheetData>
    <row r="1" spans="1:20" ht="15.75" x14ac:dyDescent="0.25">
      <c r="A1" s="81" t="s">
        <v>151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x14ac:dyDescent="0.2">
      <c r="S2" s="1" t="s">
        <v>0</v>
      </c>
    </row>
    <row r="3" spans="1:20" x14ac:dyDescent="0.2">
      <c r="A3" s="82" t="s">
        <v>1</v>
      </c>
      <c r="B3" s="83" t="s">
        <v>2</v>
      </c>
      <c r="C3" s="83"/>
      <c r="D3" s="83"/>
      <c r="E3" s="83"/>
      <c r="F3" s="83"/>
      <c r="G3" s="83"/>
      <c r="H3" s="83"/>
      <c r="I3" s="83"/>
      <c r="J3" s="83" t="s">
        <v>3</v>
      </c>
      <c r="K3" s="83" t="s">
        <v>4</v>
      </c>
      <c r="L3" s="83" t="s">
        <v>5</v>
      </c>
      <c r="M3" s="83"/>
      <c r="N3" s="83"/>
      <c r="O3" s="83"/>
      <c r="P3" s="84" t="s">
        <v>175</v>
      </c>
      <c r="Q3" s="85" t="s">
        <v>176</v>
      </c>
      <c r="R3" s="88" t="s">
        <v>6</v>
      </c>
      <c r="S3" s="89"/>
      <c r="T3" s="90"/>
    </row>
    <row r="4" spans="1:20" x14ac:dyDescent="0.2">
      <c r="A4" s="82"/>
      <c r="B4" s="82" t="s">
        <v>7</v>
      </c>
      <c r="C4" s="83" t="s">
        <v>8</v>
      </c>
      <c r="D4" s="83"/>
      <c r="E4" s="83"/>
      <c r="F4" s="83"/>
      <c r="G4" s="83"/>
      <c r="H4" s="83" t="s">
        <v>9</v>
      </c>
      <c r="I4" s="83"/>
      <c r="J4" s="83"/>
      <c r="K4" s="83"/>
      <c r="L4" s="83"/>
      <c r="M4" s="83"/>
      <c r="N4" s="83"/>
      <c r="O4" s="83"/>
      <c r="P4" s="84"/>
      <c r="Q4" s="86"/>
      <c r="R4" s="94">
        <v>2024</v>
      </c>
      <c r="S4" s="94">
        <v>2025</v>
      </c>
      <c r="T4" s="94">
        <v>2026</v>
      </c>
    </row>
    <row r="5" spans="1:20" ht="78" x14ac:dyDescent="0.2">
      <c r="A5" s="82"/>
      <c r="B5" s="82"/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83"/>
      <c r="K5" s="83"/>
      <c r="L5" s="16" t="s">
        <v>87</v>
      </c>
      <c r="M5" s="16" t="s">
        <v>10</v>
      </c>
      <c r="N5" s="16" t="s">
        <v>11</v>
      </c>
      <c r="O5" s="16" t="s">
        <v>12</v>
      </c>
      <c r="P5" s="84"/>
      <c r="Q5" s="87"/>
      <c r="R5" s="98"/>
      <c r="S5" s="95"/>
      <c r="T5" s="95"/>
    </row>
    <row r="6" spans="1:20" x14ac:dyDescent="0.2">
      <c r="A6" s="11"/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7">
        <v>12</v>
      </c>
      <c r="N6" s="17">
        <v>13</v>
      </c>
      <c r="O6" s="17">
        <v>14</v>
      </c>
      <c r="P6" s="17">
        <v>15</v>
      </c>
      <c r="Q6" s="17">
        <v>16</v>
      </c>
      <c r="R6" s="17">
        <v>17</v>
      </c>
      <c r="S6" s="17">
        <v>18</v>
      </c>
      <c r="T6" s="17">
        <v>19</v>
      </c>
    </row>
    <row r="7" spans="1:20" ht="17.25" customHeight="1" x14ac:dyDescent="0.2">
      <c r="A7" s="2">
        <v>1</v>
      </c>
      <c r="B7" s="3" t="s">
        <v>20</v>
      </c>
      <c r="C7" s="2" t="s">
        <v>21</v>
      </c>
      <c r="D7" s="2" t="s">
        <v>22</v>
      </c>
      <c r="E7" s="2" t="s">
        <v>22</v>
      </c>
      <c r="F7" s="2" t="s">
        <v>20</v>
      </c>
      <c r="G7" s="2" t="s">
        <v>22</v>
      </c>
      <c r="H7" s="2" t="s">
        <v>23</v>
      </c>
      <c r="I7" s="2" t="s">
        <v>20</v>
      </c>
      <c r="J7" s="4" t="s">
        <v>24</v>
      </c>
      <c r="K7" s="19"/>
      <c r="L7" s="11"/>
      <c r="M7" s="18"/>
      <c r="N7" s="18"/>
      <c r="O7" s="15"/>
      <c r="P7" s="58">
        <f>P8+P16+P26+P29+P37+P42+P48+P54+P61</f>
        <v>46263.042999999998</v>
      </c>
      <c r="Q7" s="59">
        <f>Q8+Q16+Q26+Q29+Q37+Q42+Q48+Q54+Q61+T67</f>
        <v>92372.65</v>
      </c>
      <c r="R7" s="59">
        <f t="shared" ref="R7:S7" si="0">R8+R16+R26+R29+R37+R42+R48+R54+R61+R67</f>
        <v>101333.09999999998</v>
      </c>
      <c r="S7" s="59">
        <f t="shared" si="0"/>
        <v>102034.99999999997</v>
      </c>
      <c r="T7" s="59">
        <f t="shared" ref="T7" si="1">T8+T16+T26+T29+T37+T42+T48+T54+T61+T67</f>
        <v>102834.99999999997</v>
      </c>
    </row>
    <row r="8" spans="1:20" ht="12" x14ac:dyDescent="0.2">
      <c r="A8" s="2">
        <v>2</v>
      </c>
      <c r="B8" s="3" t="s">
        <v>25</v>
      </c>
      <c r="C8" s="2" t="s">
        <v>21</v>
      </c>
      <c r="D8" s="2" t="s">
        <v>26</v>
      </c>
      <c r="E8" s="2" t="s">
        <v>22</v>
      </c>
      <c r="F8" s="2" t="s">
        <v>20</v>
      </c>
      <c r="G8" s="2" t="s">
        <v>22</v>
      </c>
      <c r="H8" s="2" t="s">
        <v>23</v>
      </c>
      <c r="I8" s="2" t="s">
        <v>20</v>
      </c>
      <c r="J8" s="4" t="s">
        <v>27</v>
      </c>
      <c r="K8" s="19"/>
      <c r="L8" s="5"/>
      <c r="M8" s="5"/>
      <c r="N8" s="5"/>
      <c r="O8" s="5"/>
      <c r="P8" s="58">
        <f>P9</f>
        <v>6015.4920000000002</v>
      </c>
      <c r="Q8" s="59">
        <f t="shared" ref="Q8:T8" si="2">Q9</f>
        <v>8584.9000000000015</v>
      </c>
      <c r="R8" s="59">
        <f t="shared" si="2"/>
        <v>10203.1</v>
      </c>
      <c r="S8" s="59">
        <f t="shared" si="2"/>
        <v>10971.2</v>
      </c>
      <c r="T8" s="59">
        <f t="shared" si="2"/>
        <v>11743.000000000002</v>
      </c>
    </row>
    <row r="9" spans="1:20" ht="12" x14ac:dyDescent="0.2">
      <c r="A9" s="2">
        <v>3</v>
      </c>
      <c r="B9" s="3">
        <v>182</v>
      </c>
      <c r="C9" s="2" t="s">
        <v>21</v>
      </c>
      <c r="D9" s="2" t="s">
        <v>26</v>
      </c>
      <c r="E9" s="2" t="s">
        <v>31</v>
      </c>
      <c r="F9" s="2" t="s">
        <v>20</v>
      </c>
      <c r="G9" s="2" t="s">
        <v>26</v>
      </c>
      <c r="H9" s="2" t="s">
        <v>23</v>
      </c>
      <c r="I9" s="2" t="s">
        <v>29</v>
      </c>
      <c r="J9" s="4" t="s">
        <v>32</v>
      </c>
      <c r="K9" s="19" t="s">
        <v>28</v>
      </c>
      <c r="L9" s="5"/>
      <c r="M9" s="6"/>
      <c r="N9" s="6"/>
      <c r="O9" s="6"/>
      <c r="P9" s="58">
        <f>P10+P11+P12+P13+P14+P15</f>
        <v>6015.4920000000002</v>
      </c>
      <c r="Q9" s="59">
        <f>Q10+Q11+Q12+Q13+Q14+Q15</f>
        <v>8584.9000000000015</v>
      </c>
      <c r="R9" s="59">
        <f t="shared" ref="R9:S9" si="3">R10+R11+R12+R13+R14+R15</f>
        <v>10203.1</v>
      </c>
      <c r="S9" s="59">
        <f t="shared" si="3"/>
        <v>10971.2</v>
      </c>
      <c r="T9" s="59">
        <f t="shared" ref="T9" si="4">T10+T11+T12+T13+T14+T15</f>
        <v>11743.000000000002</v>
      </c>
    </row>
    <row r="10" spans="1:20" ht="67.5" x14ac:dyDescent="0.2">
      <c r="A10" s="2">
        <v>4</v>
      </c>
      <c r="B10" s="2" t="s">
        <v>25</v>
      </c>
      <c r="C10" s="2">
        <v>1</v>
      </c>
      <c r="D10" s="2" t="s">
        <v>26</v>
      </c>
      <c r="E10" s="2" t="s">
        <v>31</v>
      </c>
      <c r="F10" s="2" t="s">
        <v>30</v>
      </c>
      <c r="G10" s="2" t="s">
        <v>26</v>
      </c>
      <c r="H10" s="2" t="s">
        <v>23</v>
      </c>
      <c r="I10" s="2" t="s">
        <v>29</v>
      </c>
      <c r="J10" s="4" t="s">
        <v>33</v>
      </c>
      <c r="K10" s="19" t="s">
        <v>28</v>
      </c>
      <c r="L10" s="57">
        <v>2</v>
      </c>
      <c r="M10" s="57">
        <v>2</v>
      </c>
      <c r="N10" s="57">
        <v>2</v>
      </c>
      <c r="O10" s="57">
        <v>2</v>
      </c>
      <c r="P10" s="58">
        <v>4896.2150000000001</v>
      </c>
      <c r="Q10" s="60">
        <v>7072.3</v>
      </c>
      <c r="R10" s="60">
        <v>8509.7999999999993</v>
      </c>
      <c r="S10" s="60">
        <v>9180.9</v>
      </c>
      <c r="T10" s="60">
        <v>9855.5</v>
      </c>
    </row>
    <row r="11" spans="1:20" ht="90" x14ac:dyDescent="0.2">
      <c r="A11" s="2">
        <v>5</v>
      </c>
      <c r="B11" s="2">
        <v>182</v>
      </c>
      <c r="C11" s="2" t="s">
        <v>21</v>
      </c>
      <c r="D11" s="2" t="s">
        <v>26</v>
      </c>
      <c r="E11" s="2" t="s">
        <v>31</v>
      </c>
      <c r="F11" s="2" t="s">
        <v>34</v>
      </c>
      <c r="G11" s="2" t="s">
        <v>26</v>
      </c>
      <c r="H11" s="2" t="s">
        <v>23</v>
      </c>
      <c r="I11" s="2" t="s">
        <v>29</v>
      </c>
      <c r="J11" s="4" t="s">
        <v>35</v>
      </c>
      <c r="K11" s="19" t="s">
        <v>28</v>
      </c>
      <c r="L11" s="57">
        <v>2</v>
      </c>
      <c r="M11" s="57">
        <v>2</v>
      </c>
      <c r="N11" s="57">
        <v>2</v>
      </c>
      <c r="O11" s="57">
        <v>2</v>
      </c>
      <c r="P11" s="58">
        <v>22.055</v>
      </c>
      <c r="Q11" s="60">
        <v>22.5</v>
      </c>
      <c r="R11" s="60">
        <v>26.2</v>
      </c>
      <c r="S11" s="60">
        <v>27.2</v>
      </c>
      <c r="T11" s="60">
        <v>28.2</v>
      </c>
    </row>
    <row r="12" spans="1:20" ht="45" x14ac:dyDescent="0.2">
      <c r="A12" s="2">
        <v>6</v>
      </c>
      <c r="B12" s="2">
        <v>182</v>
      </c>
      <c r="C12" s="2" t="s">
        <v>21</v>
      </c>
      <c r="D12" s="2" t="s">
        <v>26</v>
      </c>
      <c r="E12" s="2" t="s">
        <v>31</v>
      </c>
      <c r="F12" s="2" t="s">
        <v>36</v>
      </c>
      <c r="G12" s="2" t="s">
        <v>26</v>
      </c>
      <c r="H12" s="2" t="s">
        <v>23</v>
      </c>
      <c r="I12" s="2" t="s">
        <v>29</v>
      </c>
      <c r="J12" s="23" t="s">
        <v>37</v>
      </c>
      <c r="K12" s="24" t="s">
        <v>28</v>
      </c>
      <c r="L12" s="25">
        <v>2</v>
      </c>
      <c r="M12" s="25">
        <v>2</v>
      </c>
      <c r="N12" s="25">
        <v>2</v>
      </c>
      <c r="O12" s="25">
        <v>2</v>
      </c>
      <c r="P12" s="58">
        <v>107.373</v>
      </c>
      <c r="Q12" s="60">
        <v>138.30000000000001</v>
      </c>
      <c r="R12" s="60">
        <v>154.5</v>
      </c>
      <c r="S12" s="60">
        <v>160.69999999999999</v>
      </c>
      <c r="T12" s="60">
        <v>166.9</v>
      </c>
    </row>
    <row r="13" spans="1:20" ht="33.75" x14ac:dyDescent="0.2">
      <c r="A13" s="2">
        <v>7</v>
      </c>
      <c r="B13" s="20" t="s">
        <v>25</v>
      </c>
      <c r="C13" s="20" t="s">
        <v>21</v>
      </c>
      <c r="D13" s="20" t="s">
        <v>26</v>
      </c>
      <c r="E13" s="20" t="s">
        <v>31</v>
      </c>
      <c r="F13" s="20" t="s">
        <v>115</v>
      </c>
      <c r="G13" s="20" t="s">
        <v>26</v>
      </c>
      <c r="H13" s="20" t="s">
        <v>23</v>
      </c>
      <c r="I13" s="20" t="s">
        <v>29</v>
      </c>
      <c r="J13" s="26" t="s">
        <v>156</v>
      </c>
      <c r="K13" s="24" t="s">
        <v>28</v>
      </c>
      <c r="L13" s="25">
        <v>2</v>
      </c>
      <c r="M13" s="25">
        <v>2</v>
      </c>
      <c r="N13" s="25">
        <v>2</v>
      </c>
      <c r="O13" s="25">
        <v>2</v>
      </c>
      <c r="P13" s="61">
        <v>302.64299999999997</v>
      </c>
      <c r="Q13" s="60">
        <v>664.6</v>
      </c>
      <c r="R13" s="60">
        <v>735.4</v>
      </c>
      <c r="S13" s="60">
        <v>792.6</v>
      </c>
      <c r="T13" s="60">
        <v>850.2</v>
      </c>
    </row>
    <row r="14" spans="1:20" ht="33.75" x14ac:dyDescent="0.2">
      <c r="A14" s="2">
        <v>8</v>
      </c>
      <c r="B14" s="49">
        <v>182</v>
      </c>
      <c r="C14" s="49">
        <v>1</v>
      </c>
      <c r="D14" s="49" t="s">
        <v>26</v>
      </c>
      <c r="E14" s="49" t="s">
        <v>31</v>
      </c>
      <c r="F14" s="49" t="s">
        <v>65</v>
      </c>
      <c r="G14" s="49" t="s">
        <v>26</v>
      </c>
      <c r="H14" s="49" t="s">
        <v>23</v>
      </c>
      <c r="I14" s="49" t="s">
        <v>29</v>
      </c>
      <c r="J14" s="26" t="s">
        <v>177</v>
      </c>
      <c r="K14" s="24" t="s">
        <v>28</v>
      </c>
      <c r="L14" s="25">
        <v>2</v>
      </c>
      <c r="M14" s="25">
        <v>2</v>
      </c>
      <c r="N14" s="25">
        <v>2</v>
      </c>
      <c r="O14" s="25">
        <v>2</v>
      </c>
      <c r="P14" s="61">
        <v>136.49199999999999</v>
      </c>
      <c r="Q14" s="60">
        <v>136.5</v>
      </c>
      <c r="R14" s="60">
        <v>160.69999999999999</v>
      </c>
      <c r="S14" s="60">
        <v>167.4</v>
      </c>
      <c r="T14" s="60">
        <v>174.1</v>
      </c>
    </row>
    <row r="15" spans="1:20" ht="33.75" x14ac:dyDescent="0.2">
      <c r="A15" s="2">
        <v>9</v>
      </c>
      <c r="B15" s="49">
        <v>182</v>
      </c>
      <c r="C15" s="49">
        <v>1</v>
      </c>
      <c r="D15" s="49" t="s">
        <v>26</v>
      </c>
      <c r="E15" s="49" t="s">
        <v>31</v>
      </c>
      <c r="F15" s="49" t="s">
        <v>77</v>
      </c>
      <c r="G15" s="49" t="s">
        <v>26</v>
      </c>
      <c r="H15" s="49" t="s">
        <v>23</v>
      </c>
      <c r="I15" s="49" t="s">
        <v>29</v>
      </c>
      <c r="J15" s="26" t="s">
        <v>178</v>
      </c>
      <c r="K15" s="24" t="s">
        <v>28</v>
      </c>
      <c r="L15" s="25">
        <v>2</v>
      </c>
      <c r="M15" s="25">
        <v>2</v>
      </c>
      <c r="N15" s="25">
        <v>2</v>
      </c>
      <c r="O15" s="25">
        <v>2</v>
      </c>
      <c r="P15" s="61">
        <v>550.71400000000006</v>
      </c>
      <c r="Q15" s="60">
        <v>550.70000000000005</v>
      </c>
      <c r="R15" s="60">
        <v>616.5</v>
      </c>
      <c r="S15" s="60">
        <v>642.4</v>
      </c>
      <c r="T15" s="60">
        <v>668.1</v>
      </c>
    </row>
    <row r="16" spans="1:20" ht="22.5" x14ac:dyDescent="0.2">
      <c r="A16" s="2">
        <v>10</v>
      </c>
      <c r="B16" s="2" t="s">
        <v>20</v>
      </c>
      <c r="C16" s="2" t="s">
        <v>21</v>
      </c>
      <c r="D16" s="2" t="s">
        <v>39</v>
      </c>
      <c r="E16" s="2" t="s">
        <v>22</v>
      </c>
      <c r="F16" s="2" t="s">
        <v>20</v>
      </c>
      <c r="G16" s="2" t="s">
        <v>22</v>
      </c>
      <c r="H16" s="2" t="s">
        <v>23</v>
      </c>
      <c r="I16" s="2" t="s">
        <v>20</v>
      </c>
      <c r="J16" s="23" t="s">
        <v>40</v>
      </c>
      <c r="K16" s="24"/>
      <c r="L16" s="9">
        <v>6.4399999999999999E-2</v>
      </c>
      <c r="M16" s="9">
        <v>6.4000000000000001E-2</v>
      </c>
      <c r="N16" s="9">
        <v>6.4000000000000001E-2</v>
      </c>
      <c r="O16" s="9">
        <v>6.4000000000000001E-2</v>
      </c>
      <c r="P16" s="62">
        <f>P17</f>
        <v>1085.1220000000001</v>
      </c>
      <c r="Q16" s="63">
        <f>Q17</f>
        <v>1446.8000000000002</v>
      </c>
      <c r="R16" s="63">
        <f t="shared" ref="R16:T16" si="5">R17</f>
        <v>1522</v>
      </c>
      <c r="S16" s="63">
        <f t="shared" si="5"/>
        <v>1460.8</v>
      </c>
      <c r="T16" s="63">
        <f t="shared" si="5"/>
        <v>1475.6</v>
      </c>
    </row>
    <row r="17" spans="1:20" ht="22.5" x14ac:dyDescent="0.2">
      <c r="A17" s="2">
        <v>11</v>
      </c>
      <c r="B17" s="2">
        <v>100</v>
      </c>
      <c r="C17" s="2" t="s">
        <v>21</v>
      </c>
      <c r="D17" s="2" t="s">
        <v>39</v>
      </c>
      <c r="E17" s="2" t="s">
        <v>31</v>
      </c>
      <c r="F17" s="2" t="s">
        <v>20</v>
      </c>
      <c r="G17" s="2" t="s">
        <v>26</v>
      </c>
      <c r="H17" s="2" t="s">
        <v>23</v>
      </c>
      <c r="I17" s="2" t="s">
        <v>29</v>
      </c>
      <c r="J17" s="23" t="s">
        <v>41</v>
      </c>
      <c r="K17" s="24" t="s">
        <v>112</v>
      </c>
      <c r="L17" s="9">
        <v>6.4399999999999999E-2</v>
      </c>
      <c r="M17" s="9">
        <v>6.4000000000000001E-2</v>
      </c>
      <c r="N17" s="9">
        <v>6.4000000000000001E-2</v>
      </c>
      <c r="O17" s="9">
        <v>6.4000000000000001E-2</v>
      </c>
      <c r="P17" s="62">
        <f>P18+P20+P22+P24</f>
        <v>1085.1220000000001</v>
      </c>
      <c r="Q17" s="63">
        <f>Q18+Q20+Q22+Q24</f>
        <v>1446.8000000000002</v>
      </c>
      <c r="R17" s="63">
        <f t="shared" ref="R17:T17" si="6">R18+R20+R22+R24</f>
        <v>1522</v>
      </c>
      <c r="S17" s="63">
        <f t="shared" si="6"/>
        <v>1460.8</v>
      </c>
      <c r="T17" s="63">
        <f t="shared" si="6"/>
        <v>1475.6</v>
      </c>
    </row>
    <row r="18" spans="1:20" ht="45" x14ac:dyDescent="0.2">
      <c r="A18" s="2">
        <v>12</v>
      </c>
      <c r="B18" s="2" t="s">
        <v>42</v>
      </c>
      <c r="C18" s="2" t="s">
        <v>21</v>
      </c>
      <c r="D18" s="2" t="s">
        <v>39</v>
      </c>
      <c r="E18" s="2" t="s">
        <v>31</v>
      </c>
      <c r="F18" s="2" t="s">
        <v>43</v>
      </c>
      <c r="G18" s="2" t="s">
        <v>26</v>
      </c>
      <c r="H18" s="2" t="s">
        <v>23</v>
      </c>
      <c r="I18" s="2" t="s">
        <v>29</v>
      </c>
      <c r="J18" s="23" t="s">
        <v>44</v>
      </c>
      <c r="K18" s="24" t="s">
        <v>112</v>
      </c>
      <c r="L18" s="9">
        <v>6.4399999999999999E-2</v>
      </c>
      <c r="M18" s="9">
        <v>6.4000000000000001E-2</v>
      </c>
      <c r="N18" s="9">
        <v>6.4000000000000001E-2</v>
      </c>
      <c r="O18" s="9">
        <v>6.4000000000000001E-2</v>
      </c>
      <c r="P18" s="62">
        <f>P19</f>
        <v>555.83900000000006</v>
      </c>
      <c r="Q18" s="60">
        <f>Q19</f>
        <v>741.1</v>
      </c>
      <c r="R18" s="60">
        <f>R19</f>
        <v>793.8</v>
      </c>
      <c r="S18" s="60">
        <f>S19</f>
        <v>678.8</v>
      </c>
      <c r="T18" s="60">
        <f>T19</f>
        <v>674.7</v>
      </c>
    </row>
    <row r="19" spans="1:20" ht="78.75" x14ac:dyDescent="0.2">
      <c r="A19" s="2">
        <v>13</v>
      </c>
      <c r="B19" s="2" t="s">
        <v>42</v>
      </c>
      <c r="C19" s="2" t="s">
        <v>21</v>
      </c>
      <c r="D19" s="2" t="s">
        <v>39</v>
      </c>
      <c r="E19" s="2" t="s">
        <v>31</v>
      </c>
      <c r="F19" s="2" t="s">
        <v>89</v>
      </c>
      <c r="G19" s="2" t="s">
        <v>26</v>
      </c>
      <c r="H19" s="2" t="s">
        <v>23</v>
      </c>
      <c r="I19" s="2" t="s">
        <v>29</v>
      </c>
      <c r="J19" s="23" t="s">
        <v>121</v>
      </c>
      <c r="K19" s="24" t="s">
        <v>112</v>
      </c>
      <c r="L19" s="9">
        <v>6.4399999999999999E-2</v>
      </c>
      <c r="M19" s="9">
        <v>6.4000000000000001E-2</v>
      </c>
      <c r="N19" s="9">
        <v>6.4000000000000001E-2</v>
      </c>
      <c r="O19" s="9">
        <v>6.4000000000000001E-2</v>
      </c>
      <c r="P19" s="62">
        <v>555.83900000000006</v>
      </c>
      <c r="Q19" s="60">
        <v>741.1</v>
      </c>
      <c r="R19" s="60">
        <v>793.8</v>
      </c>
      <c r="S19" s="60">
        <v>678.8</v>
      </c>
      <c r="T19" s="60">
        <v>674.7</v>
      </c>
    </row>
    <row r="20" spans="1:20" ht="56.25" x14ac:dyDescent="0.2">
      <c r="A20" s="2">
        <v>14</v>
      </c>
      <c r="B20" s="2" t="s">
        <v>42</v>
      </c>
      <c r="C20" s="2" t="s">
        <v>21</v>
      </c>
      <c r="D20" s="2" t="s">
        <v>39</v>
      </c>
      <c r="E20" s="2" t="s">
        <v>31</v>
      </c>
      <c r="F20" s="2" t="s">
        <v>45</v>
      </c>
      <c r="G20" s="2" t="s">
        <v>26</v>
      </c>
      <c r="H20" s="2" t="s">
        <v>23</v>
      </c>
      <c r="I20" s="2" t="s">
        <v>29</v>
      </c>
      <c r="J20" s="23" t="s">
        <v>46</v>
      </c>
      <c r="K20" s="24" t="s">
        <v>112</v>
      </c>
      <c r="L20" s="9">
        <v>6.4399999999999999E-2</v>
      </c>
      <c r="M20" s="9">
        <v>6.4000000000000001E-2</v>
      </c>
      <c r="N20" s="9">
        <v>6.4000000000000001E-2</v>
      </c>
      <c r="O20" s="9">
        <v>6.4000000000000001E-2</v>
      </c>
      <c r="P20" s="62">
        <f>P21</f>
        <v>2.9950000000000001</v>
      </c>
      <c r="Q20" s="60">
        <f>Q21</f>
        <v>4</v>
      </c>
      <c r="R20" s="60">
        <f>R21</f>
        <v>3.8</v>
      </c>
      <c r="S20" s="60">
        <f>S21</f>
        <v>4.9000000000000004</v>
      </c>
      <c r="T20" s="60">
        <f>T21</f>
        <v>5.0999999999999996</v>
      </c>
    </row>
    <row r="21" spans="1:20" ht="90" x14ac:dyDescent="0.2">
      <c r="A21" s="2">
        <v>15</v>
      </c>
      <c r="B21" s="2" t="s">
        <v>42</v>
      </c>
      <c r="C21" s="2" t="s">
        <v>21</v>
      </c>
      <c r="D21" s="2" t="s">
        <v>39</v>
      </c>
      <c r="E21" s="2" t="s">
        <v>31</v>
      </c>
      <c r="F21" s="2" t="s">
        <v>90</v>
      </c>
      <c r="G21" s="2" t="s">
        <v>26</v>
      </c>
      <c r="H21" s="2" t="s">
        <v>23</v>
      </c>
      <c r="I21" s="2" t="s">
        <v>29</v>
      </c>
      <c r="J21" s="23" t="s">
        <v>122</v>
      </c>
      <c r="K21" s="24" t="s">
        <v>112</v>
      </c>
      <c r="L21" s="9">
        <v>6.4399999999999999E-2</v>
      </c>
      <c r="M21" s="9">
        <v>6.4000000000000001E-2</v>
      </c>
      <c r="N21" s="9">
        <v>6.4000000000000001E-2</v>
      </c>
      <c r="O21" s="9">
        <v>6.4000000000000001E-2</v>
      </c>
      <c r="P21" s="62">
        <v>2.9950000000000001</v>
      </c>
      <c r="Q21" s="60">
        <v>4</v>
      </c>
      <c r="R21" s="60">
        <v>3.8</v>
      </c>
      <c r="S21" s="60">
        <v>4.9000000000000004</v>
      </c>
      <c r="T21" s="60">
        <v>5.0999999999999996</v>
      </c>
    </row>
    <row r="22" spans="1:20" ht="45" x14ac:dyDescent="0.2">
      <c r="A22" s="2">
        <v>16</v>
      </c>
      <c r="B22" s="2" t="s">
        <v>42</v>
      </c>
      <c r="C22" s="2" t="s">
        <v>21</v>
      </c>
      <c r="D22" s="2" t="s">
        <v>39</v>
      </c>
      <c r="E22" s="2" t="s">
        <v>31</v>
      </c>
      <c r="F22" s="2" t="s">
        <v>47</v>
      </c>
      <c r="G22" s="2" t="s">
        <v>26</v>
      </c>
      <c r="H22" s="2" t="s">
        <v>23</v>
      </c>
      <c r="I22" s="2" t="s">
        <v>29</v>
      </c>
      <c r="J22" s="23" t="s">
        <v>48</v>
      </c>
      <c r="K22" s="24" t="s">
        <v>112</v>
      </c>
      <c r="L22" s="9">
        <v>6.4399999999999999E-2</v>
      </c>
      <c r="M22" s="9">
        <v>6.4000000000000001E-2</v>
      </c>
      <c r="N22" s="9">
        <v>6.4000000000000001E-2</v>
      </c>
      <c r="O22" s="9">
        <v>6.4000000000000001E-2</v>
      </c>
      <c r="P22" s="62">
        <f>P23</f>
        <v>591.50300000000004</v>
      </c>
      <c r="Q22" s="60">
        <f>Q23</f>
        <v>788.7</v>
      </c>
      <c r="R22" s="60">
        <f>R23</f>
        <v>823</v>
      </c>
      <c r="S22" s="60">
        <f>S23</f>
        <v>880.1</v>
      </c>
      <c r="T22" s="60">
        <f>T23</f>
        <v>911.3</v>
      </c>
    </row>
    <row r="23" spans="1:20" ht="78.75" x14ac:dyDescent="0.2">
      <c r="A23" s="2">
        <v>17</v>
      </c>
      <c r="B23" s="2" t="s">
        <v>42</v>
      </c>
      <c r="C23" s="2" t="s">
        <v>21</v>
      </c>
      <c r="D23" s="2" t="s">
        <v>39</v>
      </c>
      <c r="E23" s="2" t="s">
        <v>31</v>
      </c>
      <c r="F23" s="2">
        <v>251</v>
      </c>
      <c r="G23" s="2" t="s">
        <v>26</v>
      </c>
      <c r="H23" s="2" t="s">
        <v>23</v>
      </c>
      <c r="I23" s="2" t="s">
        <v>29</v>
      </c>
      <c r="J23" s="23" t="s">
        <v>88</v>
      </c>
      <c r="K23" s="24" t="s">
        <v>112</v>
      </c>
      <c r="L23" s="9">
        <v>6.4399999999999999E-2</v>
      </c>
      <c r="M23" s="9">
        <v>6.4000000000000001E-2</v>
      </c>
      <c r="N23" s="9">
        <v>6.4000000000000001E-2</v>
      </c>
      <c r="O23" s="9">
        <v>6.4000000000000001E-2</v>
      </c>
      <c r="P23" s="62">
        <v>591.50300000000004</v>
      </c>
      <c r="Q23" s="60">
        <v>788.7</v>
      </c>
      <c r="R23" s="60">
        <v>823</v>
      </c>
      <c r="S23" s="60">
        <v>880.1</v>
      </c>
      <c r="T23" s="60">
        <v>911.3</v>
      </c>
    </row>
    <row r="24" spans="1:20" ht="45" x14ac:dyDescent="0.2">
      <c r="A24" s="2">
        <v>18</v>
      </c>
      <c r="B24" s="2" t="s">
        <v>42</v>
      </c>
      <c r="C24" s="2" t="s">
        <v>21</v>
      </c>
      <c r="D24" s="2" t="s">
        <v>39</v>
      </c>
      <c r="E24" s="2" t="s">
        <v>31</v>
      </c>
      <c r="F24" s="2" t="s">
        <v>49</v>
      </c>
      <c r="G24" s="2" t="s">
        <v>26</v>
      </c>
      <c r="H24" s="2" t="s">
        <v>23</v>
      </c>
      <c r="I24" s="2" t="s">
        <v>29</v>
      </c>
      <c r="J24" s="23" t="s">
        <v>50</v>
      </c>
      <c r="K24" s="24" t="s">
        <v>112</v>
      </c>
      <c r="L24" s="9">
        <v>6.4399999999999999E-2</v>
      </c>
      <c r="M24" s="9">
        <v>6.4000000000000001E-2</v>
      </c>
      <c r="N24" s="9">
        <v>6.4000000000000001E-2</v>
      </c>
      <c r="O24" s="9">
        <v>6.4000000000000001E-2</v>
      </c>
      <c r="P24" s="62">
        <f>P25</f>
        <v>-65.215000000000003</v>
      </c>
      <c r="Q24" s="60">
        <f>Q25</f>
        <v>-87</v>
      </c>
      <c r="R24" s="60">
        <f>R25</f>
        <v>-98.6</v>
      </c>
      <c r="S24" s="60">
        <f>S25</f>
        <v>-103</v>
      </c>
      <c r="T24" s="60">
        <f>T25</f>
        <v>-115.5</v>
      </c>
    </row>
    <row r="25" spans="1:20" ht="78.75" x14ac:dyDescent="0.2">
      <c r="A25" s="2">
        <v>19</v>
      </c>
      <c r="B25" s="2" t="s">
        <v>42</v>
      </c>
      <c r="C25" s="2" t="s">
        <v>21</v>
      </c>
      <c r="D25" s="2" t="s">
        <v>39</v>
      </c>
      <c r="E25" s="2" t="s">
        <v>31</v>
      </c>
      <c r="F25" s="2" t="s">
        <v>91</v>
      </c>
      <c r="G25" s="2" t="s">
        <v>26</v>
      </c>
      <c r="H25" s="2" t="s">
        <v>23</v>
      </c>
      <c r="I25" s="2" t="s">
        <v>29</v>
      </c>
      <c r="J25" s="23" t="s">
        <v>123</v>
      </c>
      <c r="K25" s="24" t="s">
        <v>112</v>
      </c>
      <c r="L25" s="9">
        <v>6.4399999999999999E-2</v>
      </c>
      <c r="M25" s="9">
        <v>6.4000000000000001E-2</v>
      </c>
      <c r="N25" s="9">
        <v>6.4000000000000001E-2</v>
      </c>
      <c r="O25" s="9">
        <v>6.4000000000000001E-2</v>
      </c>
      <c r="P25" s="62">
        <v>-65.215000000000003</v>
      </c>
      <c r="Q25" s="60">
        <v>-87</v>
      </c>
      <c r="R25" s="60">
        <v>-98.6</v>
      </c>
      <c r="S25" s="60">
        <v>-103</v>
      </c>
      <c r="T25" s="60">
        <v>-115.5</v>
      </c>
    </row>
    <row r="26" spans="1:20" ht="12" x14ac:dyDescent="0.2">
      <c r="A26" s="2">
        <v>20</v>
      </c>
      <c r="B26" s="2" t="s">
        <v>20</v>
      </c>
      <c r="C26" s="2" t="s">
        <v>21</v>
      </c>
      <c r="D26" s="2" t="s">
        <v>51</v>
      </c>
      <c r="E26" s="2" t="s">
        <v>22</v>
      </c>
      <c r="F26" s="2" t="s">
        <v>20</v>
      </c>
      <c r="G26" s="2" t="s">
        <v>22</v>
      </c>
      <c r="H26" s="2" t="s">
        <v>23</v>
      </c>
      <c r="I26" s="2" t="s">
        <v>20</v>
      </c>
      <c r="J26" s="23" t="s">
        <v>52</v>
      </c>
      <c r="K26" s="24"/>
      <c r="L26" s="9">
        <v>50</v>
      </c>
      <c r="M26" s="9">
        <v>50</v>
      </c>
      <c r="N26" s="9">
        <v>50</v>
      </c>
      <c r="O26" s="9">
        <v>50</v>
      </c>
      <c r="P26" s="62">
        <f>P27</f>
        <v>291.47000000000003</v>
      </c>
      <c r="Q26" s="64">
        <f>Q27</f>
        <v>291.5</v>
      </c>
      <c r="R26" s="64">
        <f t="shared" ref="R26:T26" si="7">R27</f>
        <v>258.39999999999998</v>
      </c>
      <c r="S26" s="64">
        <f t="shared" si="7"/>
        <v>273.39999999999998</v>
      </c>
      <c r="T26" s="64">
        <f t="shared" si="7"/>
        <v>286.8</v>
      </c>
    </row>
    <row r="27" spans="1:20" ht="12" x14ac:dyDescent="0.2">
      <c r="A27" s="2">
        <v>21</v>
      </c>
      <c r="B27" s="2" t="s">
        <v>25</v>
      </c>
      <c r="C27" s="2">
        <v>1</v>
      </c>
      <c r="D27" s="2" t="s">
        <v>51</v>
      </c>
      <c r="E27" s="2" t="s">
        <v>39</v>
      </c>
      <c r="F27" s="2" t="s">
        <v>20</v>
      </c>
      <c r="G27" s="2" t="s">
        <v>26</v>
      </c>
      <c r="H27" s="2" t="s">
        <v>23</v>
      </c>
      <c r="I27" s="2" t="s">
        <v>29</v>
      </c>
      <c r="J27" s="23" t="s">
        <v>53</v>
      </c>
      <c r="K27" s="24" t="s">
        <v>28</v>
      </c>
      <c r="L27" s="9">
        <v>50</v>
      </c>
      <c r="M27" s="9">
        <v>50</v>
      </c>
      <c r="N27" s="9">
        <v>50</v>
      </c>
      <c r="O27" s="9">
        <v>50</v>
      </c>
      <c r="P27" s="62">
        <f>P28</f>
        <v>291.47000000000003</v>
      </c>
      <c r="Q27" s="65">
        <f t="shared" ref="Q27:T27" si="8">Q28</f>
        <v>291.5</v>
      </c>
      <c r="R27" s="66">
        <f t="shared" si="8"/>
        <v>258.39999999999998</v>
      </c>
      <c r="S27" s="66">
        <f t="shared" si="8"/>
        <v>273.39999999999998</v>
      </c>
      <c r="T27" s="66">
        <f t="shared" si="8"/>
        <v>286.8</v>
      </c>
    </row>
    <row r="28" spans="1:20" ht="12" x14ac:dyDescent="0.2">
      <c r="A28" s="2">
        <v>22</v>
      </c>
      <c r="B28" s="2" t="s">
        <v>25</v>
      </c>
      <c r="C28" s="2" t="s">
        <v>21</v>
      </c>
      <c r="D28" s="2" t="s">
        <v>51</v>
      </c>
      <c r="E28" s="2" t="s">
        <v>39</v>
      </c>
      <c r="F28" s="2" t="s">
        <v>30</v>
      </c>
      <c r="G28" s="2" t="s">
        <v>26</v>
      </c>
      <c r="H28" s="2" t="s">
        <v>23</v>
      </c>
      <c r="I28" s="2" t="s">
        <v>29</v>
      </c>
      <c r="J28" s="23" t="s">
        <v>53</v>
      </c>
      <c r="K28" s="24" t="s">
        <v>28</v>
      </c>
      <c r="L28" s="9">
        <v>50</v>
      </c>
      <c r="M28" s="9">
        <v>50</v>
      </c>
      <c r="N28" s="9">
        <v>50</v>
      </c>
      <c r="O28" s="9">
        <v>50</v>
      </c>
      <c r="P28" s="62">
        <v>291.47000000000003</v>
      </c>
      <c r="Q28" s="67">
        <v>291.5</v>
      </c>
      <c r="R28" s="60">
        <v>258.39999999999998</v>
      </c>
      <c r="S28" s="60">
        <v>273.39999999999998</v>
      </c>
      <c r="T28" s="60">
        <v>286.8</v>
      </c>
    </row>
    <row r="29" spans="1:20" ht="12" x14ac:dyDescent="0.2">
      <c r="A29" s="2">
        <v>23</v>
      </c>
      <c r="B29" s="20" t="s">
        <v>20</v>
      </c>
      <c r="C29" s="20">
        <v>1</v>
      </c>
      <c r="D29" s="20" t="s">
        <v>73</v>
      </c>
      <c r="E29" s="20" t="s">
        <v>22</v>
      </c>
      <c r="F29" s="20" t="s">
        <v>20</v>
      </c>
      <c r="G29" s="20" t="s">
        <v>22</v>
      </c>
      <c r="H29" s="20" t="s">
        <v>23</v>
      </c>
      <c r="I29" s="20" t="s">
        <v>20</v>
      </c>
      <c r="J29" s="26" t="s">
        <v>134</v>
      </c>
      <c r="K29" s="24"/>
      <c r="L29" s="9"/>
      <c r="M29" s="9"/>
      <c r="N29" s="9"/>
      <c r="O29" s="9"/>
      <c r="P29" s="62">
        <f>P30+P32</f>
        <v>31709.844999999998</v>
      </c>
      <c r="Q29" s="64">
        <f t="shared" ref="Q29:T29" si="9">Q30+Q32</f>
        <v>71627.5</v>
      </c>
      <c r="R29" s="63">
        <f t="shared" si="9"/>
        <v>81539.299999999988</v>
      </c>
      <c r="S29" s="63">
        <f t="shared" si="9"/>
        <v>81539.299999999988</v>
      </c>
      <c r="T29" s="63">
        <f t="shared" si="9"/>
        <v>81539.299999999988</v>
      </c>
    </row>
    <row r="30" spans="1:20" ht="12" x14ac:dyDescent="0.2">
      <c r="A30" s="2">
        <v>24</v>
      </c>
      <c r="B30" s="20" t="s">
        <v>25</v>
      </c>
      <c r="C30" s="20">
        <v>1</v>
      </c>
      <c r="D30" s="20" t="s">
        <v>73</v>
      </c>
      <c r="E30" s="20" t="s">
        <v>26</v>
      </c>
      <c r="F30" s="20" t="s">
        <v>20</v>
      </c>
      <c r="G30" s="20" t="s">
        <v>22</v>
      </c>
      <c r="H30" s="20" t="s">
        <v>23</v>
      </c>
      <c r="I30" s="20" t="s">
        <v>20</v>
      </c>
      <c r="J30" s="27" t="s">
        <v>135</v>
      </c>
      <c r="K30" s="24" t="s">
        <v>28</v>
      </c>
      <c r="L30" s="9">
        <v>100</v>
      </c>
      <c r="M30" s="9">
        <v>100</v>
      </c>
      <c r="N30" s="9">
        <v>100</v>
      </c>
      <c r="O30" s="9">
        <v>100</v>
      </c>
      <c r="P30" s="62">
        <f>P31</f>
        <v>1253.5920000000001</v>
      </c>
      <c r="Q30" s="64">
        <f t="shared" ref="Q30:T30" si="10">Q31</f>
        <v>8917.7000000000007</v>
      </c>
      <c r="R30" s="63">
        <f t="shared" si="10"/>
        <v>8919.5</v>
      </c>
      <c r="S30" s="63">
        <f t="shared" si="10"/>
        <v>8919.5</v>
      </c>
      <c r="T30" s="63">
        <f t="shared" si="10"/>
        <v>8919.5</v>
      </c>
    </row>
    <row r="31" spans="1:20" ht="33.75" x14ac:dyDescent="0.2">
      <c r="A31" s="2">
        <v>25</v>
      </c>
      <c r="B31" s="20" t="s">
        <v>25</v>
      </c>
      <c r="C31" s="20">
        <v>1</v>
      </c>
      <c r="D31" s="20" t="s">
        <v>73</v>
      </c>
      <c r="E31" s="20" t="s">
        <v>26</v>
      </c>
      <c r="F31" s="20" t="s">
        <v>36</v>
      </c>
      <c r="G31" s="20" t="s">
        <v>113</v>
      </c>
      <c r="H31" s="20" t="s">
        <v>23</v>
      </c>
      <c r="I31" s="20" t="s">
        <v>29</v>
      </c>
      <c r="J31" s="27" t="s">
        <v>136</v>
      </c>
      <c r="K31" s="24" t="s">
        <v>28</v>
      </c>
      <c r="L31" s="9">
        <v>100</v>
      </c>
      <c r="M31" s="9">
        <v>100</v>
      </c>
      <c r="N31" s="9">
        <v>100</v>
      </c>
      <c r="O31" s="9">
        <v>100</v>
      </c>
      <c r="P31" s="62">
        <v>1253.5920000000001</v>
      </c>
      <c r="Q31" s="60">
        <v>8917.7000000000007</v>
      </c>
      <c r="R31" s="60">
        <v>8919.5</v>
      </c>
      <c r="S31" s="60">
        <v>8919.5</v>
      </c>
      <c r="T31" s="60">
        <v>8919.5</v>
      </c>
    </row>
    <row r="32" spans="1:20" ht="12" x14ac:dyDescent="0.2">
      <c r="A32" s="2">
        <v>26</v>
      </c>
      <c r="B32" s="20" t="s">
        <v>20</v>
      </c>
      <c r="C32" s="20">
        <v>1</v>
      </c>
      <c r="D32" s="20" t="s">
        <v>73</v>
      </c>
      <c r="E32" s="20" t="s">
        <v>73</v>
      </c>
      <c r="F32" s="20" t="s">
        <v>20</v>
      </c>
      <c r="G32" s="20" t="s">
        <v>22</v>
      </c>
      <c r="H32" s="20" t="s">
        <v>23</v>
      </c>
      <c r="I32" s="20" t="s">
        <v>29</v>
      </c>
      <c r="J32" s="27" t="s">
        <v>137</v>
      </c>
      <c r="K32" s="24"/>
      <c r="L32" s="9"/>
      <c r="M32" s="9"/>
      <c r="N32" s="9"/>
      <c r="O32" s="9"/>
      <c r="P32" s="62">
        <f>P34+P36</f>
        <v>30456.252999999997</v>
      </c>
      <c r="Q32" s="64">
        <f>Q33+Q35</f>
        <v>62709.799999999996</v>
      </c>
      <c r="R32" s="64">
        <f t="shared" ref="R32:T32" si="11">R33+R35</f>
        <v>72619.799999999988</v>
      </c>
      <c r="S32" s="64">
        <f t="shared" si="11"/>
        <v>72619.799999999988</v>
      </c>
      <c r="T32" s="64">
        <f t="shared" si="11"/>
        <v>72619.799999999988</v>
      </c>
    </row>
    <row r="33" spans="1:20" ht="12" x14ac:dyDescent="0.2">
      <c r="A33" s="2">
        <v>27</v>
      </c>
      <c r="B33" s="20" t="s">
        <v>25</v>
      </c>
      <c r="C33" s="20">
        <v>1</v>
      </c>
      <c r="D33" s="20" t="s">
        <v>73</v>
      </c>
      <c r="E33" s="20" t="s">
        <v>73</v>
      </c>
      <c r="F33" s="20" t="s">
        <v>36</v>
      </c>
      <c r="G33" s="20" t="s">
        <v>22</v>
      </c>
      <c r="H33" s="20" t="s">
        <v>23</v>
      </c>
      <c r="I33" s="20" t="s">
        <v>29</v>
      </c>
      <c r="J33" s="27" t="s">
        <v>152</v>
      </c>
      <c r="K33" s="24" t="s">
        <v>28</v>
      </c>
      <c r="L33" s="9">
        <v>100</v>
      </c>
      <c r="M33" s="9">
        <v>100</v>
      </c>
      <c r="N33" s="9">
        <v>100</v>
      </c>
      <c r="O33" s="9">
        <v>100</v>
      </c>
      <c r="P33" s="62">
        <f>P34</f>
        <v>23928.011999999999</v>
      </c>
      <c r="Q33" s="68">
        <f>Q34</f>
        <v>25199.599999999999</v>
      </c>
      <c r="R33" s="68">
        <f>R34</f>
        <v>34202.1</v>
      </c>
      <c r="S33" s="68">
        <f>S34</f>
        <v>34202.1</v>
      </c>
      <c r="T33" s="68">
        <f>T34</f>
        <v>34202.1</v>
      </c>
    </row>
    <row r="34" spans="1:20" ht="22.5" x14ac:dyDescent="0.2">
      <c r="A34" s="2">
        <v>28</v>
      </c>
      <c r="B34" s="20" t="s">
        <v>25</v>
      </c>
      <c r="C34" s="20">
        <v>1</v>
      </c>
      <c r="D34" s="20" t="s">
        <v>73</v>
      </c>
      <c r="E34" s="20" t="s">
        <v>73</v>
      </c>
      <c r="F34" s="20" t="s">
        <v>114</v>
      </c>
      <c r="G34" s="20" t="s">
        <v>113</v>
      </c>
      <c r="H34" s="20" t="s">
        <v>23</v>
      </c>
      <c r="I34" s="20" t="s">
        <v>29</v>
      </c>
      <c r="J34" s="27" t="s">
        <v>140</v>
      </c>
      <c r="K34" s="24" t="s">
        <v>28</v>
      </c>
      <c r="L34" s="9">
        <v>100</v>
      </c>
      <c r="M34" s="9">
        <v>100</v>
      </c>
      <c r="N34" s="9">
        <v>100</v>
      </c>
      <c r="O34" s="9">
        <v>100</v>
      </c>
      <c r="P34" s="62">
        <v>23928.011999999999</v>
      </c>
      <c r="Q34" s="67">
        <v>25199.599999999999</v>
      </c>
      <c r="R34" s="60">
        <v>34202.1</v>
      </c>
      <c r="S34" s="60">
        <v>34202.1</v>
      </c>
      <c r="T34" s="60">
        <v>34202.1</v>
      </c>
    </row>
    <row r="35" spans="1:20" ht="12" x14ac:dyDescent="0.2">
      <c r="A35" s="2">
        <v>29</v>
      </c>
      <c r="B35" s="20" t="s">
        <v>25</v>
      </c>
      <c r="C35" s="20">
        <v>1</v>
      </c>
      <c r="D35" s="20" t="s">
        <v>73</v>
      </c>
      <c r="E35" s="20" t="s">
        <v>73</v>
      </c>
      <c r="F35" s="20" t="s">
        <v>38</v>
      </c>
      <c r="G35" s="20" t="s">
        <v>22</v>
      </c>
      <c r="H35" s="20" t="s">
        <v>23</v>
      </c>
      <c r="I35" s="20" t="s">
        <v>29</v>
      </c>
      <c r="J35" s="27" t="s">
        <v>153</v>
      </c>
      <c r="K35" s="24" t="s">
        <v>28</v>
      </c>
      <c r="L35" s="9">
        <v>100</v>
      </c>
      <c r="M35" s="9">
        <v>100</v>
      </c>
      <c r="N35" s="9">
        <v>100</v>
      </c>
      <c r="O35" s="9">
        <v>100</v>
      </c>
      <c r="P35" s="62">
        <f>P36</f>
        <v>6528.241</v>
      </c>
      <c r="Q35" s="68">
        <f>Q36</f>
        <v>37510.199999999997</v>
      </c>
      <c r="R35" s="68">
        <f t="shared" ref="R35:T35" si="12">R36</f>
        <v>38417.699999999997</v>
      </c>
      <c r="S35" s="68">
        <f t="shared" si="12"/>
        <v>38417.699999999997</v>
      </c>
      <c r="T35" s="68">
        <f t="shared" si="12"/>
        <v>38417.699999999997</v>
      </c>
    </row>
    <row r="36" spans="1:20" ht="22.5" x14ac:dyDescent="0.2">
      <c r="A36" s="2">
        <v>30</v>
      </c>
      <c r="B36" s="20" t="s">
        <v>25</v>
      </c>
      <c r="C36" s="20">
        <v>1</v>
      </c>
      <c r="D36" s="20" t="s">
        <v>73</v>
      </c>
      <c r="E36" s="20" t="s">
        <v>73</v>
      </c>
      <c r="F36" s="20" t="s">
        <v>138</v>
      </c>
      <c r="G36" s="20" t="s">
        <v>113</v>
      </c>
      <c r="H36" s="20" t="s">
        <v>23</v>
      </c>
      <c r="I36" s="20" t="s">
        <v>29</v>
      </c>
      <c r="J36" s="27" t="s">
        <v>139</v>
      </c>
      <c r="K36" s="24" t="s">
        <v>28</v>
      </c>
      <c r="L36" s="9">
        <v>100</v>
      </c>
      <c r="M36" s="9">
        <v>100</v>
      </c>
      <c r="N36" s="9">
        <v>100</v>
      </c>
      <c r="O36" s="9">
        <v>100</v>
      </c>
      <c r="P36" s="62">
        <v>6528.241</v>
      </c>
      <c r="Q36" s="67">
        <v>37510.199999999997</v>
      </c>
      <c r="R36" s="60">
        <v>38417.699999999997</v>
      </c>
      <c r="S36" s="60">
        <v>38417.699999999997</v>
      </c>
      <c r="T36" s="60">
        <v>38417.699999999997</v>
      </c>
    </row>
    <row r="37" spans="1:20" ht="12" x14ac:dyDescent="0.2">
      <c r="A37" s="2">
        <v>31</v>
      </c>
      <c r="B37" s="2" t="s">
        <v>20</v>
      </c>
      <c r="C37" s="2" t="s">
        <v>21</v>
      </c>
      <c r="D37" s="2" t="s">
        <v>55</v>
      </c>
      <c r="E37" s="2" t="s">
        <v>22</v>
      </c>
      <c r="F37" s="2" t="s">
        <v>20</v>
      </c>
      <c r="G37" s="2" t="s">
        <v>22</v>
      </c>
      <c r="H37" s="2" t="s">
        <v>23</v>
      </c>
      <c r="I37" s="2" t="s">
        <v>20</v>
      </c>
      <c r="J37" s="23" t="s">
        <v>56</v>
      </c>
      <c r="K37" s="24"/>
      <c r="L37" s="9"/>
      <c r="M37" s="9"/>
      <c r="N37" s="9"/>
      <c r="O37" s="9"/>
      <c r="P37" s="62">
        <f>P40+P38</f>
        <v>20.68</v>
      </c>
      <c r="Q37" s="64">
        <f>Q40+Q38</f>
        <v>5</v>
      </c>
      <c r="R37" s="64">
        <f t="shared" ref="R37:T37" si="13">R40+R38</f>
        <v>7.9</v>
      </c>
      <c r="S37" s="64">
        <f t="shared" si="13"/>
        <v>7.9</v>
      </c>
      <c r="T37" s="64">
        <f t="shared" si="13"/>
        <v>7.9</v>
      </c>
    </row>
    <row r="38" spans="1:20" ht="33.75" x14ac:dyDescent="0.2">
      <c r="A38" s="2">
        <v>32</v>
      </c>
      <c r="B38" s="20" t="s">
        <v>124</v>
      </c>
      <c r="C38" s="20">
        <v>1</v>
      </c>
      <c r="D38" s="20" t="s">
        <v>55</v>
      </c>
      <c r="E38" s="20" t="s">
        <v>54</v>
      </c>
      <c r="F38" s="20" t="s">
        <v>20</v>
      </c>
      <c r="G38" s="20" t="s">
        <v>26</v>
      </c>
      <c r="H38" s="20" t="s">
        <v>23</v>
      </c>
      <c r="I38" s="20" t="s">
        <v>29</v>
      </c>
      <c r="J38" s="26" t="s">
        <v>127</v>
      </c>
      <c r="K38" s="24" t="s">
        <v>157</v>
      </c>
      <c r="L38" s="9">
        <v>100</v>
      </c>
      <c r="M38" s="9">
        <v>100</v>
      </c>
      <c r="N38" s="9">
        <v>100</v>
      </c>
      <c r="O38" s="9">
        <v>100</v>
      </c>
      <c r="P38" s="62">
        <f>P39</f>
        <v>1</v>
      </c>
      <c r="Q38" s="66">
        <f t="shared" ref="Q38:T40" si="14">Q39</f>
        <v>3.4</v>
      </c>
      <c r="R38" s="66">
        <f t="shared" si="14"/>
        <v>3.1</v>
      </c>
      <c r="S38" s="66">
        <f t="shared" si="14"/>
        <v>3.1</v>
      </c>
      <c r="T38" s="66">
        <f t="shared" si="14"/>
        <v>3.1</v>
      </c>
    </row>
    <row r="39" spans="1:20" ht="45" x14ac:dyDescent="0.2">
      <c r="A39" s="2">
        <v>33</v>
      </c>
      <c r="B39" s="20" t="s">
        <v>124</v>
      </c>
      <c r="C39" s="20" t="s">
        <v>21</v>
      </c>
      <c r="D39" s="20" t="s">
        <v>55</v>
      </c>
      <c r="E39" s="20" t="s">
        <v>54</v>
      </c>
      <c r="F39" s="20" t="s">
        <v>34</v>
      </c>
      <c r="G39" s="20" t="s">
        <v>26</v>
      </c>
      <c r="H39" s="20" t="s">
        <v>125</v>
      </c>
      <c r="I39" s="20" t="s">
        <v>29</v>
      </c>
      <c r="J39" s="26" t="s">
        <v>126</v>
      </c>
      <c r="K39" s="24" t="s">
        <v>157</v>
      </c>
      <c r="L39" s="9">
        <v>100</v>
      </c>
      <c r="M39" s="9">
        <v>100</v>
      </c>
      <c r="N39" s="9">
        <v>100</v>
      </c>
      <c r="O39" s="9">
        <v>100</v>
      </c>
      <c r="P39" s="62">
        <v>1</v>
      </c>
      <c r="Q39" s="60">
        <v>3.4</v>
      </c>
      <c r="R39" s="60">
        <v>3.1</v>
      </c>
      <c r="S39" s="60">
        <v>3.1</v>
      </c>
      <c r="T39" s="60">
        <v>3.1</v>
      </c>
    </row>
    <row r="40" spans="1:20" ht="60" x14ac:dyDescent="0.2">
      <c r="A40" s="2">
        <v>34</v>
      </c>
      <c r="B40" s="52" t="s">
        <v>124</v>
      </c>
      <c r="C40" s="53">
        <v>1</v>
      </c>
      <c r="D40" s="53" t="s">
        <v>55</v>
      </c>
      <c r="E40" s="52" t="s">
        <v>179</v>
      </c>
      <c r="F40" s="53" t="s">
        <v>20</v>
      </c>
      <c r="G40" s="53" t="s">
        <v>26</v>
      </c>
      <c r="H40" s="53" t="s">
        <v>23</v>
      </c>
      <c r="I40" s="53" t="s">
        <v>29</v>
      </c>
      <c r="J40" s="54" t="s">
        <v>180</v>
      </c>
      <c r="K40" s="24" t="s">
        <v>157</v>
      </c>
      <c r="L40" s="9">
        <v>100</v>
      </c>
      <c r="M40" s="9">
        <v>100</v>
      </c>
      <c r="N40" s="9">
        <v>100</v>
      </c>
      <c r="O40" s="9">
        <v>100</v>
      </c>
      <c r="P40" s="62">
        <f>P41</f>
        <v>19.68</v>
      </c>
      <c r="Q40" s="66">
        <f t="shared" si="14"/>
        <v>1.6</v>
      </c>
      <c r="R40" s="66">
        <f t="shared" si="14"/>
        <v>4.8</v>
      </c>
      <c r="S40" s="66">
        <f t="shared" si="14"/>
        <v>4.8</v>
      </c>
      <c r="T40" s="66">
        <f t="shared" si="14"/>
        <v>4.8</v>
      </c>
    </row>
    <row r="41" spans="1:20" ht="60" x14ac:dyDescent="0.2">
      <c r="A41" s="2">
        <v>35</v>
      </c>
      <c r="B41" s="51" t="s">
        <v>124</v>
      </c>
      <c r="C41" s="55" t="s">
        <v>21</v>
      </c>
      <c r="D41" s="55" t="s">
        <v>55</v>
      </c>
      <c r="E41" s="51" t="s">
        <v>179</v>
      </c>
      <c r="F41" s="51" t="s">
        <v>181</v>
      </c>
      <c r="G41" s="51" t="s">
        <v>26</v>
      </c>
      <c r="H41" s="51" t="s">
        <v>125</v>
      </c>
      <c r="I41" s="51" t="s">
        <v>29</v>
      </c>
      <c r="J41" s="54" t="s">
        <v>180</v>
      </c>
      <c r="K41" s="24" t="s">
        <v>157</v>
      </c>
      <c r="L41" s="9">
        <v>100</v>
      </c>
      <c r="M41" s="9">
        <v>100</v>
      </c>
      <c r="N41" s="9">
        <v>100</v>
      </c>
      <c r="O41" s="9">
        <v>100</v>
      </c>
      <c r="P41" s="62">
        <v>19.68</v>
      </c>
      <c r="Q41" s="60">
        <v>1.6</v>
      </c>
      <c r="R41" s="60">
        <v>4.8</v>
      </c>
      <c r="S41" s="60">
        <v>4.8</v>
      </c>
      <c r="T41" s="68">
        <v>4.8</v>
      </c>
    </row>
    <row r="42" spans="1:20" ht="33.75" x14ac:dyDescent="0.2">
      <c r="A42" s="2">
        <v>36</v>
      </c>
      <c r="B42" s="2" t="s">
        <v>20</v>
      </c>
      <c r="C42" s="2" t="s">
        <v>21</v>
      </c>
      <c r="D42" s="2" t="s">
        <v>59</v>
      </c>
      <c r="E42" s="2" t="s">
        <v>22</v>
      </c>
      <c r="F42" s="2" t="s">
        <v>20</v>
      </c>
      <c r="G42" s="2" t="s">
        <v>22</v>
      </c>
      <c r="H42" s="2" t="s">
        <v>23</v>
      </c>
      <c r="I42" s="2" t="s">
        <v>20</v>
      </c>
      <c r="J42" s="23" t="s">
        <v>60</v>
      </c>
      <c r="K42" s="24"/>
      <c r="L42" s="9"/>
      <c r="M42" s="9"/>
      <c r="N42" s="9"/>
      <c r="O42" s="9"/>
      <c r="P42" s="62">
        <f>P43</f>
        <v>1633.748</v>
      </c>
      <c r="Q42" s="64">
        <f>Q43</f>
        <v>2667.25</v>
      </c>
      <c r="R42" s="64">
        <f t="shared" ref="R42:T42" si="15">R43</f>
        <v>3662.4</v>
      </c>
      <c r="S42" s="64">
        <f t="shared" si="15"/>
        <v>3662.4</v>
      </c>
      <c r="T42" s="64">
        <f t="shared" si="15"/>
        <v>3662.4</v>
      </c>
    </row>
    <row r="43" spans="1:20" ht="67.5" x14ac:dyDescent="0.2">
      <c r="A43" s="2">
        <v>37</v>
      </c>
      <c r="B43" s="2" t="s">
        <v>124</v>
      </c>
      <c r="C43" s="2">
        <v>1</v>
      </c>
      <c r="D43" s="2">
        <v>11</v>
      </c>
      <c r="E43" s="2" t="s">
        <v>51</v>
      </c>
      <c r="F43" s="2" t="s">
        <v>20</v>
      </c>
      <c r="G43" s="2" t="s">
        <v>22</v>
      </c>
      <c r="H43" s="2" t="s">
        <v>23</v>
      </c>
      <c r="I43" s="2">
        <v>120</v>
      </c>
      <c r="J43" s="23" t="s">
        <v>62</v>
      </c>
      <c r="K43" s="24" t="s">
        <v>157</v>
      </c>
      <c r="L43" s="9">
        <v>100</v>
      </c>
      <c r="M43" s="9">
        <v>100</v>
      </c>
      <c r="N43" s="9">
        <v>100</v>
      </c>
      <c r="O43" s="9">
        <v>100</v>
      </c>
      <c r="P43" s="62">
        <f>P45+P47</f>
        <v>1633.748</v>
      </c>
      <c r="Q43" s="64">
        <f t="shared" ref="Q43" si="16">Q45+Q47</f>
        <v>2667.25</v>
      </c>
      <c r="R43" s="64">
        <f t="shared" ref="R43:T43" si="17">R45+R47</f>
        <v>3662.4</v>
      </c>
      <c r="S43" s="64">
        <f t="shared" si="17"/>
        <v>3662.4</v>
      </c>
      <c r="T43" s="64">
        <f t="shared" si="17"/>
        <v>3662.4</v>
      </c>
    </row>
    <row r="44" spans="1:20" ht="56.25" x14ac:dyDescent="0.2">
      <c r="A44" s="2">
        <v>38</v>
      </c>
      <c r="B44" s="2">
        <v>837</v>
      </c>
      <c r="C44" s="2" t="s">
        <v>21</v>
      </c>
      <c r="D44" s="2" t="s">
        <v>59</v>
      </c>
      <c r="E44" s="2" t="s">
        <v>51</v>
      </c>
      <c r="F44" s="2">
        <v>20</v>
      </c>
      <c r="G44" s="2" t="s">
        <v>22</v>
      </c>
      <c r="H44" s="2" t="s">
        <v>23</v>
      </c>
      <c r="I44" s="2" t="s">
        <v>61</v>
      </c>
      <c r="J44" s="28" t="s">
        <v>150</v>
      </c>
      <c r="K44" s="24" t="s">
        <v>157</v>
      </c>
      <c r="L44" s="9">
        <v>100</v>
      </c>
      <c r="M44" s="9">
        <v>100</v>
      </c>
      <c r="N44" s="9">
        <v>100</v>
      </c>
      <c r="O44" s="9">
        <v>100</v>
      </c>
      <c r="P44" s="62">
        <f>P45</f>
        <v>1633.498</v>
      </c>
      <c r="Q44" s="68">
        <f>Q45</f>
        <v>2667</v>
      </c>
      <c r="R44" s="68">
        <f t="shared" ref="R44:T44" si="18">R45</f>
        <v>3200</v>
      </c>
      <c r="S44" s="68">
        <f t="shared" si="18"/>
        <v>3200</v>
      </c>
      <c r="T44" s="68">
        <f t="shared" si="18"/>
        <v>3200</v>
      </c>
    </row>
    <row r="45" spans="1:20" ht="56.25" x14ac:dyDescent="0.2">
      <c r="A45" s="2">
        <v>39</v>
      </c>
      <c r="B45" s="2">
        <v>837</v>
      </c>
      <c r="C45" s="2" t="s">
        <v>21</v>
      </c>
      <c r="D45" s="2" t="s">
        <v>59</v>
      </c>
      <c r="E45" s="2" t="s">
        <v>51</v>
      </c>
      <c r="F45" s="2" t="s">
        <v>86</v>
      </c>
      <c r="G45" s="2">
        <v>10</v>
      </c>
      <c r="H45" s="2" t="s">
        <v>23</v>
      </c>
      <c r="I45" s="2" t="s">
        <v>61</v>
      </c>
      <c r="J45" s="28" t="s">
        <v>150</v>
      </c>
      <c r="K45" s="24" t="s">
        <v>157</v>
      </c>
      <c r="L45" s="9">
        <v>100</v>
      </c>
      <c r="M45" s="9">
        <v>100</v>
      </c>
      <c r="N45" s="9">
        <v>100</v>
      </c>
      <c r="O45" s="9">
        <v>100</v>
      </c>
      <c r="P45" s="62">
        <v>1633.498</v>
      </c>
      <c r="Q45" s="60">
        <v>2667</v>
      </c>
      <c r="R45" s="60">
        <v>3200</v>
      </c>
      <c r="S45" s="60">
        <v>3200</v>
      </c>
      <c r="T45" s="68">
        <v>3200</v>
      </c>
    </row>
    <row r="46" spans="1:20" ht="45" x14ac:dyDescent="0.2">
      <c r="A46" s="2">
        <v>40</v>
      </c>
      <c r="B46" s="21" t="s">
        <v>124</v>
      </c>
      <c r="C46" s="21" t="s">
        <v>21</v>
      </c>
      <c r="D46" s="21" t="s">
        <v>59</v>
      </c>
      <c r="E46" s="21" t="s">
        <v>51</v>
      </c>
      <c r="F46" s="21">
        <v>30</v>
      </c>
      <c r="G46" s="2" t="s">
        <v>22</v>
      </c>
      <c r="H46" s="21" t="s">
        <v>23</v>
      </c>
      <c r="I46" s="21" t="s">
        <v>61</v>
      </c>
      <c r="J46" s="29" t="s">
        <v>128</v>
      </c>
      <c r="K46" s="24" t="s">
        <v>157</v>
      </c>
      <c r="L46" s="9">
        <v>100</v>
      </c>
      <c r="M46" s="9">
        <v>100</v>
      </c>
      <c r="N46" s="9">
        <v>100</v>
      </c>
      <c r="O46" s="9">
        <v>100</v>
      </c>
      <c r="P46" s="62">
        <f>P47</f>
        <v>0.25</v>
      </c>
      <c r="Q46" s="64">
        <f>Q47</f>
        <v>0.25</v>
      </c>
      <c r="R46" s="64">
        <f t="shared" ref="R46:T46" si="19">R47</f>
        <v>462.4</v>
      </c>
      <c r="S46" s="64">
        <f t="shared" si="19"/>
        <v>462.4</v>
      </c>
      <c r="T46" s="64">
        <f t="shared" si="19"/>
        <v>462.4</v>
      </c>
    </row>
    <row r="47" spans="1:20" ht="45" x14ac:dyDescent="0.2">
      <c r="A47" s="2">
        <v>41</v>
      </c>
      <c r="B47" s="2" t="s">
        <v>124</v>
      </c>
      <c r="C47" s="2" t="s">
        <v>21</v>
      </c>
      <c r="D47" s="2" t="s">
        <v>59</v>
      </c>
      <c r="E47" s="2" t="s">
        <v>51</v>
      </c>
      <c r="F47" s="2">
        <v>35</v>
      </c>
      <c r="G47" s="2">
        <v>10</v>
      </c>
      <c r="H47" s="2" t="s">
        <v>23</v>
      </c>
      <c r="I47" s="2" t="s">
        <v>61</v>
      </c>
      <c r="J47" s="23" t="s">
        <v>128</v>
      </c>
      <c r="K47" s="24" t="s">
        <v>157</v>
      </c>
      <c r="L47" s="9">
        <v>100</v>
      </c>
      <c r="M47" s="9">
        <v>100</v>
      </c>
      <c r="N47" s="9">
        <v>100</v>
      </c>
      <c r="O47" s="9">
        <v>100</v>
      </c>
      <c r="P47" s="62">
        <v>0.25</v>
      </c>
      <c r="Q47" s="64">
        <v>0.25</v>
      </c>
      <c r="R47" s="60">
        <v>462.4</v>
      </c>
      <c r="S47" s="60">
        <v>462.4</v>
      </c>
      <c r="T47" s="60">
        <v>462.4</v>
      </c>
    </row>
    <row r="48" spans="1:20" ht="22.5" x14ac:dyDescent="0.2">
      <c r="A48" s="2">
        <v>42</v>
      </c>
      <c r="B48" s="2" t="s">
        <v>20</v>
      </c>
      <c r="C48" s="2">
        <v>1</v>
      </c>
      <c r="D48" s="2">
        <v>13</v>
      </c>
      <c r="E48" s="2" t="s">
        <v>22</v>
      </c>
      <c r="F48" s="2" t="s">
        <v>20</v>
      </c>
      <c r="G48" s="2" t="s">
        <v>22</v>
      </c>
      <c r="H48" s="2" t="s">
        <v>23</v>
      </c>
      <c r="I48" s="2" t="s">
        <v>20</v>
      </c>
      <c r="J48" s="23" t="s">
        <v>64</v>
      </c>
      <c r="K48" s="30"/>
      <c r="L48" s="9"/>
      <c r="M48" s="9"/>
      <c r="N48" s="9"/>
      <c r="O48" s="9"/>
      <c r="P48" s="62">
        <f>P49</f>
        <v>1082.8889999999999</v>
      </c>
      <c r="Q48" s="64">
        <f t="shared" ref="Q48:T48" si="20">Q49</f>
        <v>1095</v>
      </c>
      <c r="R48" s="64">
        <f t="shared" si="20"/>
        <v>95</v>
      </c>
      <c r="S48" s="64">
        <f t="shared" si="20"/>
        <v>95</v>
      </c>
      <c r="T48" s="64">
        <f t="shared" si="20"/>
        <v>95</v>
      </c>
    </row>
    <row r="49" spans="1:20" ht="22.5" x14ac:dyDescent="0.2">
      <c r="A49" s="2">
        <v>43</v>
      </c>
      <c r="B49" s="2" t="s">
        <v>124</v>
      </c>
      <c r="C49" s="2" t="s">
        <v>21</v>
      </c>
      <c r="D49" s="2" t="s">
        <v>63</v>
      </c>
      <c r="E49" s="2" t="s">
        <v>31</v>
      </c>
      <c r="F49" s="2" t="s">
        <v>20</v>
      </c>
      <c r="G49" s="2" t="s">
        <v>22</v>
      </c>
      <c r="H49" s="2" t="s">
        <v>23</v>
      </c>
      <c r="I49" s="2" t="s">
        <v>65</v>
      </c>
      <c r="J49" s="23" t="s">
        <v>67</v>
      </c>
      <c r="K49" s="24" t="s">
        <v>157</v>
      </c>
      <c r="L49" s="9">
        <v>100</v>
      </c>
      <c r="M49" s="9">
        <v>100</v>
      </c>
      <c r="N49" s="9">
        <v>100</v>
      </c>
      <c r="O49" s="9">
        <v>100</v>
      </c>
      <c r="P49" s="62">
        <f>P50+P52</f>
        <v>1082.8889999999999</v>
      </c>
      <c r="Q49" s="63">
        <f>Q52+Q50</f>
        <v>1095</v>
      </c>
      <c r="R49" s="64">
        <f t="shared" ref="R49:S49" si="21">R52+R50</f>
        <v>95</v>
      </c>
      <c r="S49" s="64">
        <f t="shared" si="21"/>
        <v>95</v>
      </c>
      <c r="T49" s="64">
        <f>T50+T52</f>
        <v>95</v>
      </c>
    </row>
    <row r="50" spans="1:20" ht="33.75" x14ac:dyDescent="0.2">
      <c r="A50" s="2">
        <v>44</v>
      </c>
      <c r="B50" s="2" t="s">
        <v>124</v>
      </c>
      <c r="C50" s="2" t="s">
        <v>21</v>
      </c>
      <c r="D50" s="2" t="s">
        <v>63</v>
      </c>
      <c r="E50" s="2" t="s">
        <v>31</v>
      </c>
      <c r="F50" s="3" t="s">
        <v>68</v>
      </c>
      <c r="G50" s="2" t="s">
        <v>22</v>
      </c>
      <c r="H50" s="2" t="s">
        <v>23</v>
      </c>
      <c r="I50" s="2" t="s">
        <v>65</v>
      </c>
      <c r="J50" s="23" t="s">
        <v>160</v>
      </c>
      <c r="K50" s="24" t="s">
        <v>157</v>
      </c>
      <c r="L50" s="9">
        <v>100</v>
      </c>
      <c r="M50" s="9">
        <v>100</v>
      </c>
      <c r="N50" s="9">
        <v>100</v>
      </c>
      <c r="O50" s="9">
        <v>100</v>
      </c>
      <c r="P50" s="62">
        <f>P51</f>
        <v>25.263999999999999</v>
      </c>
      <c r="Q50" s="69">
        <f>Q51</f>
        <v>35</v>
      </c>
      <c r="R50" s="69">
        <f>R51</f>
        <v>35</v>
      </c>
      <c r="S50" s="69">
        <f>S51</f>
        <v>35</v>
      </c>
      <c r="T50" s="70">
        <f t="shared" ref="T50" si="22">T51</f>
        <v>35</v>
      </c>
    </row>
    <row r="51" spans="1:20" ht="33.75" x14ac:dyDescent="0.2">
      <c r="A51" s="2">
        <v>45</v>
      </c>
      <c r="B51" s="2" t="s">
        <v>124</v>
      </c>
      <c r="C51" s="2" t="s">
        <v>21</v>
      </c>
      <c r="D51" s="2" t="s">
        <v>63</v>
      </c>
      <c r="E51" s="2" t="s">
        <v>31</v>
      </c>
      <c r="F51" s="3" t="s">
        <v>69</v>
      </c>
      <c r="G51" s="2">
        <v>10</v>
      </c>
      <c r="H51" s="2" t="s">
        <v>23</v>
      </c>
      <c r="I51" s="2" t="s">
        <v>65</v>
      </c>
      <c r="J51" s="23" t="s">
        <v>160</v>
      </c>
      <c r="K51" s="24" t="s">
        <v>157</v>
      </c>
      <c r="L51" s="9">
        <v>100</v>
      </c>
      <c r="M51" s="9">
        <v>100</v>
      </c>
      <c r="N51" s="9">
        <v>100</v>
      </c>
      <c r="O51" s="9">
        <v>100</v>
      </c>
      <c r="P51" s="62">
        <v>25.263999999999999</v>
      </c>
      <c r="Q51" s="71">
        <v>35</v>
      </c>
      <c r="R51" s="71">
        <v>35</v>
      </c>
      <c r="S51" s="71">
        <v>35</v>
      </c>
      <c r="T51" s="64">
        <v>35</v>
      </c>
    </row>
    <row r="52" spans="1:20" ht="22.5" x14ac:dyDescent="0.2">
      <c r="A52" s="2">
        <v>46</v>
      </c>
      <c r="B52" s="2" t="s">
        <v>124</v>
      </c>
      <c r="C52" s="2" t="s">
        <v>21</v>
      </c>
      <c r="D52" s="2" t="s">
        <v>63</v>
      </c>
      <c r="E52" s="2" t="s">
        <v>31</v>
      </c>
      <c r="F52" s="2">
        <v>990</v>
      </c>
      <c r="G52" s="2" t="s">
        <v>22</v>
      </c>
      <c r="H52" s="2" t="s">
        <v>23</v>
      </c>
      <c r="I52" s="2" t="s">
        <v>65</v>
      </c>
      <c r="J52" s="23" t="s">
        <v>70</v>
      </c>
      <c r="K52" s="24" t="s">
        <v>157</v>
      </c>
      <c r="L52" s="9">
        <v>100</v>
      </c>
      <c r="M52" s="9">
        <v>100</v>
      </c>
      <c r="N52" s="9">
        <v>100</v>
      </c>
      <c r="O52" s="9">
        <v>100</v>
      </c>
      <c r="P52" s="62">
        <f>P53</f>
        <v>1057.625</v>
      </c>
      <c r="Q52" s="71">
        <f>Q53</f>
        <v>1060</v>
      </c>
      <c r="R52" s="71">
        <f>R53</f>
        <v>60</v>
      </c>
      <c r="S52" s="71">
        <f>S53</f>
        <v>60</v>
      </c>
      <c r="T52" s="64">
        <f>T53</f>
        <v>60</v>
      </c>
    </row>
    <row r="53" spans="1:20" ht="22.5" x14ac:dyDescent="0.2">
      <c r="A53" s="2">
        <v>47</v>
      </c>
      <c r="B53" s="2" t="s">
        <v>124</v>
      </c>
      <c r="C53" s="2" t="s">
        <v>21</v>
      </c>
      <c r="D53" s="2" t="s">
        <v>63</v>
      </c>
      <c r="E53" s="2" t="s">
        <v>31</v>
      </c>
      <c r="F53" s="2" t="s">
        <v>66</v>
      </c>
      <c r="G53" s="2">
        <v>10</v>
      </c>
      <c r="H53" s="2" t="s">
        <v>23</v>
      </c>
      <c r="I53" s="2" t="s">
        <v>65</v>
      </c>
      <c r="J53" s="23" t="s">
        <v>132</v>
      </c>
      <c r="K53" s="24" t="s">
        <v>157</v>
      </c>
      <c r="L53" s="9">
        <v>100</v>
      </c>
      <c r="M53" s="9">
        <v>100</v>
      </c>
      <c r="N53" s="9">
        <v>100</v>
      </c>
      <c r="O53" s="9">
        <v>100</v>
      </c>
      <c r="P53" s="62">
        <v>1057.625</v>
      </c>
      <c r="Q53" s="71">
        <v>1060</v>
      </c>
      <c r="R53" s="71">
        <v>60</v>
      </c>
      <c r="S53" s="71">
        <v>60</v>
      </c>
      <c r="T53" s="64">
        <v>60</v>
      </c>
    </row>
    <row r="54" spans="1:20" ht="22.5" x14ac:dyDescent="0.2">
      <c r="A54" s="2">
        <v>48</v>
      </c>
      <c r="B54" s="2" t="s">
        <v>20</v>
      </c>
      <c r="C54" s="2" t="s">
        <v>21</v>
      </c>
      <c r="D54" s="2" t="s">
        <v>71</v>
      </c>
      <c r="E54" s="2" t="s">
        <v>22</v>
      </c>
      <c r="F54" s="2" t="s">
        <v>20</v>
      </c>
      <c r="G54" s="2" t="s">
        <v>22</v>
      </c>
      <c r="H54" s="2" t="s">
        <v>23</v>
      </c>
      <c r="I54" s="2" t="s">
        <v>20</v>
      </c>
      <c r="J54" s="23" t="s">
        <v>72</v>
      </c>
      <c r="K54" s="24"/>
      <c r="L54" s="9"/>
      <c r="M54" s="9"/>
      <c r="N54" s="9"/>
      <c r="O54" s="9"/>
      <c r="P54" s="62">
        <f>P57+P58</f>
        <v>4410.7969999999996</v>
      </c>
      <c r="Q54" s="63">
        <f>Q58+Q56</f>
        <v>6613.7</v>
      </c>
      <c r="R54" s="63">
        <f t="shared" ref="R54:S54" si="23">R58+R56</f>
        <v>4000</v>
      </c>
      <c r="S54" s="63">
        <f t="shared" si="23"/>
        <v>4000</v>
      </c>
      <c r="T54" s="63">
        <f>T58</f>
        <v>4000</v>
      </c>
    </row>
    <row r="55" spans="1:20" ht="67.5" hidden="1" x14ac:dyDescent="0.2">
      <c r="A55" s="2">
        <v>45</v>
      </c>
      <c r="B55" s="2" t="s">
        <v>124</v>
      </c>
      <c r="C55" s="2" t="s">
        <v>21</v>
      </c>
      <c r="D55" s="2" t="s">
        <v>71</v>
      </c>
      <c r="E55" s="2" t="s">
        <v>31</v>
      </c>
      <c r="F55" s="2" t="s">
        <v>20</v>
      </c>
      <c r="G55" s="2" t="s">
        <v>22</v>
      </c>
      <c r="H55" s="2" t="s">
        <v>23</v>
      </c>
      <c r="I55" s="2">
        <v>410</v>
      </c>
      <c r="J55" s="31" t="s">
        <v>131</v>
      </c>
      <c r="K55" s="24" t="s">
        <v>157</v>
      </c>
      <c r="L55" s="9">
        <v>100</v>
      </c>
      <c r="M55" s="9">
        <v>100</v>
      </c>
      <c r="N55" s="9">
        <v>100</v>
      </c>
      <c r="O55" s="9">
        <v>100</v>
      </c>
      <c r="P55" s="62">
        <f>P56</f>
        <v>0</v>
      </c>
      <c r="Q55" s="63">
        <f>Q56</f>
        <v>0</v>
      </c>
      <c r="R55" s="63">
        <f t="shared" ref="R55" si="24">R56</f>
        <v>0</v>
      </c>
      <c r="S55" s="63">
        <v>0</v>
      </c>
      <c r="T55" s="63">
        <v>0</v>
      </c>
    </row>
    <row r="56" spans="1:20" ht="67.5" hidden="1" x14ac:dyDescent="0.2">
      <c r="A56" s="2">
        <v>46</v>
      </c>
      <c r="B56" s="2" t="s">
        <v>124</v>
      </c>
      <c r="C56" s="2" t="s">
        <v>21</v>
      </c>
      <c r="D56" s="2" t="s">
        <v>71</v>
      </c>
      <c r="E56" s="2" t="s">
        <v>31</v>
      </c>
      <c r="F56" s="2" t="s">
        <v>57</v>
      </c>
      <c r="G56" s="2">
        <v>10</v>
      </c>
      <c r="H56" s="2" t="s">
        <v>23</v>
      </c>
      <c r="I56" s="2">
        <v>410</v>
      </c>
      <c r="J56" s="31" t="s">
        <v>131</v>
      </c>
      <c r="K56" s="24" t="s">
        <v>157</v>
      </c>
      <c r="L56" s="9">
        <v>100</v>
      </c>
      <c r="M56" s="9">
        <v>100</v>
      </c>
      <c r="N56" s="9">
        <v>100</v>
      </c>
      <c r="O56" s="9">
        <v>100</v>
      </c>
      <c r="P56" s="62">
        <f>P57</f>
        <v>0</v>
      </c>
      <c r="Q56" s="63">
        <f>Q57</f>
        <v>0</v>
      </c>
      <c r="R56" s="63">
        <f>R57</f>
        <v>0</v>
      </c>
      <c r="S56" s="63">
        <v>0</v>
      </c>
      <c r="T56" s="63">
        <v>0</v>
      </c>
    </row>
    <row r="57" spans="1:20" ht="71.25" hidden="1" customHeight="1" x14ac:dyDescent="0.2">
      <c r="A57" s="2">
        <v>47</v>
      </c>
      <c r="B57" s="2" t="s">
        <v>124</v>
      </c>
      <c r="C57" s="2" t="s">
        <v>21</v>
      </c>
      <c r="D57" s="2" t="s">
        <v>71</v>
      </c>
      <c r="E57" s="2" t="s">
        <v>31</v>
      </c>
      <c r="F57" s="2" t="s">
        <v>58</v>
      </c>
      <c r="G57" s="2">
        <v>10</v>
      </c>
      <c r="H57" s="2" t="s">
        <v>23</v>
      </c>
      <c r="I57" s="2">
        <v>410</v>
      </c>
      <c r="J57" s="31" t="s">
        <v>131</v>
      </c>
      <c r="K57" s="24" t="s">
        <v>157</v>
      </c>
      <c r="L57" s="9">
        <v>100</v>
      </c>
      <c r="M57" s="9">
        <v>100</v>
      </c>
      <c r="N57" s="9">
        <v>100</v>
      </c>
      <c r="O57" s="9">
        <v>100</v>
      </c>
      <c r="P57" s="62">
        <v>0</v>
      </c>
      <c r="Q57" s="63">
        <v>0</v>
      </c>
      <c r="R57" s="63">
        <v>0</v>
      </c>
      <c r="S57" s="63">
        <v>0</v>
      </c>
      <c r="T57" s="63">
        <v>0</v>
      </c>
    </row>
    <row r="58" spans="1:20" ht="45" x14ac:dyDescent="0.2">
      <c r="A58" s="2">
        <v>49</v>
      </c>
      <c r="B58" s="2" t="s">
        <v>124</v>
      </c>
      <c r="C58" s="2" t="s">
        <v>21</v>
      </c>
      <c r="D58" s="2" t="s">
        <v>71</v>
      </c>
      <c r="E58" s="2" t="s">
        <v>73</v>
      </c>
      <c r="F58" s="2" t="s">
        <v>20</v>
      </c>
      <c r="G58" s="2" t="s">
        <v>22</v>
      </c>
      <c r="H58" s="2" t="s">
        <v>23</v>
      </c>
      <c r="I58" s="2" t="s">
        <v>74</v>
      </c>
      <c r="J58" s="23" t="s">
        <v>129</v>
      </c>
      <c r="K58" s="24" t="s">
        <v>157</v>
      </c>
      <c r="L58" s="9">
        <v>100</v>
      </c>
      <c r="M58" s="9">
        <v>100</v>
      </c>
      <c r="N58" s="9">
        <v>100</v>
      </c>
      <c r="O58" s="9">
        <v>100</v>
      </c>
      <c r="P58" s="62">
        <f>P60</f>
        <v>4410.7969999999996</v>
      </c>
      <c r="Q58" s="63">
        <f t="shared" ref="Q58" si="25">Q60</f>
        <v>6613.7</v>
      </c>
      <c r="R58" s="63">
        <f t="shared" ref="R58" si="26">R60</f>
        <v>4000</v>
      </c>
      <c r="S58" s="63">
        <f t="shared" ref="S58:T58" si="27">S60</f>
        <v>4000</v>
      </c>
      <c r="T58" s="63">
        <f t="shared" si="27"/>
        <v>4000</v>
      </c>
    </row>
    <row r="59" spans="1:20" ht="33.75" x14ac:dyDescent="0.2">
      <c r="A59" s="21">
        <v>50</v>
      </c>
      <c r="B59" s="2" t="s">
        <v>124</v>
      </c>
      <c r="C59" s="2" t="s">
        <v>21</v>
      </c>
      <c r="D59" s="2" t="s">
        <v>71</v>
      </c>
      <c r="E59" s="2" t="s">
        <v>73</v>
      </c>
      <c r="F59" s="2" t="s">
        <v>34</v>
      </c>
      <c r="G59" s="2" t="s">
        <v>22</v>
      </c>
      <c r="H59" s="2" t="s">
        <v>23</v>
      </c>
      <c r="I59" s="2" t="s">
        <v>74</v>
      </c>
      <c r="J59" s="23" t="s">
        <v>130</v>
      </c>
      <c r="K59" s="24" t="s">
        <v>157</v>
      </c>
      <c r="L59" s="9">
        <v>100</v>
      </c>
      <c r="M59" s="9">
        <v>100</v>
      </c>
      <c r="N59" s="9">
        <v>100</v>
      </c>
      <c r="O59" s="9">
        <v>100</v>
      </c>
      <c r="P59" s="62">
        <f>P60</f>
        <v>4410.7969999999996</v>
      </c>
      <c r="Q59" s="71">
        <f t="shared" ref="Q59:S59" si="28">Q60</f>
        <v>6613.7</v>
      </c>
      <c r="R59" s="71">
        <f t="shared" si="28"/>
        <v>4000</v>
      </c>
      <c r="S59" s="71">
        <f t="shared" si="28"/>
        <v>4000</v>
      </c>
      <c r="T59" s="72">
        <f>T60</f>
        <v>4000</v>
      </c>
    </row>
    <row r="60" spans="1:20" ht="33.75" x14ac:dyDescent="0.2">
      <c r="A60" s="21">
        <v>51</v>
      </c>
      <c r="B60" s="2" t="s">
        <v>124</v>
      </c>
      <c r="C60" s="2" t="s">
        <v>21</v>
      </c>
      <c r="D60" s="2" t="s">
        <v>71</v>
      </c>
      <c r="E60" s="2" t="s">
        <v>73</v>
      </c>
      <c r="F60" s="2" t="s">
        <v>86</v>
      </c>
      <c r="G60" s="2">
        <v>10</v>
      </c>
      <c r="H60" s="2" t="s">
        <v>23</v>
      </c>
      <c r="I60" s="2" t="s">
        <v>74</v>
      </c>
      <c r="J60" s="23" t="s">
        <v>130</v>
      </c>
      <c r="K60" s="24" t="s">
        <v>157</v>
      </c>
      <c r="L60" s="9">
        <v>100</v>
      </c>
      <c r="M60" s="9">
        <v>100</v>
      </c>
      <c r="N60" s="9">
        <v>100</v>
      </c>
      <c r="O60" s="9">
        <v>100</v>
      </c>
      <c r="P60" s="62">
        <v>4410.7969999999996</v>
      </c>
      <c r="Q60" s="71">
        <v>6613.7</v>
      </c>
      <c r="R60" s="71">
        <v>4000</v>
      </c>
      <c r="S60" s="71">
        <v>4000</v>
      </c>
      <c r="T60" s="72">
        <v>4000</v>
      </c>
    </row>
    <row r="61" spans="1:20" ht="12" x14ac:dyDescent="0.2">
      <c r="A61" s="21">
        <v>52</v>
      </c>
      <c r="B61" s="21" t="s">
        <v>20</v>
      </c>
      <c r="C61" s="21" t="s">
        <v>21</v>
      </c>
      <c r="D61" s="21" t="s">
        <v>75</v>
      </c>
      <c r="E61" s="21" t="s">
        <v>22</v>
      </c>
      <c r="F61" s="21" t="s">
        <v>20</v>
      </c>
      <c r="G61" s="21" t="s">
        <v>22</v>
      </c>
      <c r="H61" s="21" t="s">
        <v>23</v>
      </c>
      <c r="I61" s="2" t="s">
        <v>20</v>
      </c>
      <c r="J61" s="23" t="s">
        <v>76</v>
      </c>
      <c r="K61" s="24"/>
      <c r="L61" s="9"/>
      <c r="M61" s="9"/>
      <c r="N61" s="9"/>
      <c r="O61" s="9"/>
      <c r="P61" s="73">
        <f>P62</f>
        <v>13</v>
      </c>
      <c r="Q61" s="63">
        <f t="shared" ref="Q61:T61" si="29">Q62</f>
        <v>41</v>
      </c>
      <c r="R61" s="63">
        <f t="shared" si="29"/>
        <v>45</v>
      </c>
      <c r="S61" s="63">
        <f t="shared" si="29"/>
        <v>25</v>
      </c>
      <c r="T61" s="63">
        <f t="shared" si="29"/>
        <v>25</v>
      </c>
    </row>
    <row r="62" spans="1:20" ht="12" x14ac:dyDescent="0.2">
      <c r="A62" s="21">
        <v>53</v>
      </c>
      <c r="B62" s="21">
        <v>837</v>
      </c>
      <c r="C62" s="21" t="s">
        <v>21</v>
      </c>
      <c r="D62" s="21" t="s">
        <v>75</v>
      </c>
      <c r="E62" s="21" t="s">
        <v>113</v>
      </c>
      <c r="F62" s="21" t="s">
        <v>20</v>
      </c>
      <c r="G62" s="21" t="s">
        <v>22</v>
      </c>
      <c r="H62" s="21" t="s">
        <v>23</v>
      </c>
      <c r="I62" s="2">
        <v>140</v>
      </c>
      <c r="J62" s="23" t="s">
        <v>116</v>
      </c>
      <c r="K62" s="24" t="s">
        <v>28</v>
      </c>
      <c r="L62" s="9">
        <v>100</v>
      </c>
      <c r="M62" s="9">
        <v>100</v>
      </c>
      <c r="N62" s="9">
        <v>100</v>
      </c>
      <c r="O62" s="9">
        <v>100</v>
      </c>
      <c r="P62" s="63">
        <f t="shared" ref="P62:T62" si="30">P63+P65</f>
        <v>13</v>
      </c>
      <c r="Q62" s="63">
        <f t="shared" si="30"/>
        <v>41</v>
      </c>
      <c r="R62" s="63">
        <f t="shared" si="30"/>
        <v>45</v>
      </c>
      <c r="S62" s="63">
        <f t="shared" si="30"/>
        <v>25</v>
      </c>
      <c r="T62" s="63">
        <f t="shared" si="30"/>
        <v>25</v>
      </c>
    </row>
    <row r="63" spans="1:20" ht="33.75" x14ac:dyDescent="0.2">
      <c r="A63" s="21">
        <v>54</v>
      </c>
      <c r="B63" s="21">
        <v>837</v>
      </c>
      <c r="C63" s="21" t="s">
        <v>21</v>
      </c>
      <c r="D63" s="21" t="s">
        <v>75</v>
      </c>
      <c r="E63" s="42" t="s">
        <v>31</v>
      </c>
      <c r="F63" s="42" t="s">
        <v>34</v>
      </c>
      <c r="G63" s="42" t="s">
        <v>22</v>
      </c>
      <c r="H63" s="21" t="s">
        <v>23</v>
      </c>
      <c r="I63" s="2">
        <v>140</v>
      </c>
      <c r="J63" s="23" t="s">
        <v>158</v>
      </c>
      <c r="K63" s="24" t="s">
        <v>157</v>
      </c>
      <c r="L63" s="9">
        <v>100</v>
      </c>
      <c r="M63" s="9">
        <v>100</v>
      </c>
      <c r="N63" s="9">
        <v>100</v>
      </c>
      <c r="O63" s="9">
        <v>100</v>
      </c>
      <c r="P63" s="73">
        <f t="shared" ref="P63:T65" si="31">P64</f>
        <v>13</v>
      </c>
      <c r="Q63" s="72">
        <f>Q64</f>
        <v>19</v>
      </c>
      <c r="R63" s="63">
        <f t="shared" si="31"/>
        <v>25</v>
      </c>
      <c r="S63" s="63">
        <f t="shared" si="31"/>
        <v>25</v>
      </c>
      <c r="T63" s="63">
        <f t="shared" si="31"/>
        <v>25</v>
      </c>
    </row>
    <row r="64" spans="1:20" ht="49.5" customHeight="1" x14ac:dyDescent="0.2">
      <c r="A64" s="21">
        <v>55</v>
      </c>
      <c r="B64" s="21">
        <v>837</v>
      </c>
      <c r="C64" s="21" t="s">
        <v>21</v>
      </c>
      <c r="D64" s="21" t="s">
        <v>75</v>
      </c>
      <c r="E64" s="42" t="s">
        <v>31</v>
      </c>
      <c r="F64" s="42" t="s">
        <v>34</v>
      </c>
      <c r="G64" s="42" t="s">
        <v>31</v>
      </c>
      <c r="H64" s="21" t="s">
        <v>23</v>
      </c>
      <c r="I64" s="2" t="s">
        <v>77</v>
      </c>
      <c r="J64" s="23" t="s">
        <v>158</v>
      </c>
      <c r="K64" s="24" t="s">
        <v>157</v>
      </c>
      <c r="L64" s="9">
        <v>100</v>
      </c>
      <c r="M64" s="9">
        <v>100</v>
      </c>
      <c r="N64" s="9">
        <v>100</v>
      </c>
      <c r="O64" s="9">
        <v>100</v>
      </c>
      <c r="P64" s="73">
        <v>13</v>
      </c>
      <c r="Q64" s="72">
        <v>19</v>
      </c>
      <c r="R64" s="63">
        <v>25</v>
      </c>
      <c r="S64" s="63">
        <v>25</v>
      </c>
      <c r="T64" s="63">
        <v>25</v>
      </c>
    </row>
    <row r="65" spans="1:20" ht="21" customHeight="1" x14ac:dyDescent="0.2">
      <c r="A65" s="2">
        <v>56</v>
      </c>
      <c r="B65" s="21">
        <v>837</v>
      </c>
      <c r="C65" s="21" t="s">
        <v>21</v>
      </c>
      <c r="D65" s="21" t="s">
        <v>75</v>
      </c>
      <c r="E65" s="42" t="s">
        <v>59</v>
      </c>
      <c r="F65" s="42" t="s">
        <v>20</v>
      </c>
      <c r="G65" s="42" t="s">
        <v>26</v>
      </c>
      <c r="H65" s="21" t="s">
        <v>23</v>
      </c>
      <c r="I65" s="21">
        <v>140</v>
      </c>
      <c r="J65" s="56" t="s">
        <v>190</v>
      </c>
      <c r="K65" s="24" t="s">
        <v>157</v>
      </c>
      <c r="L65" s="9">
        <v>100</v>
      </c>
      <c r="M65" s="9">
        <v>100</v>
      </c>
      <c r="N65" s="9">
        <v>100</v>
      </c>
      <c r="O65" s="9">
        <v>100</v>
      </c>
      <c r="P65" s="73">
        <f t="shared" si="31"/>
        <v>0</v>
      </c>
      <c r="Q65" s="71">
        <f t="shared" si="31"/>
        <v>22</v>
      </c>
      <c r="R65" s="71">
        <f t="shared" si="31"/>
        <v>20</v>
      </c>
      <c r="S65" s="71">
        <f t="shared" si="31"/>
        <v>0</v>
      </c>
      <c r="T65" s="63">
        <f t="shared" si="31"/>
        <v>0</v>
      </c>
    </row>
    <row r="66" spans="1:20" ht="49.5" customHeight="1" x14ac:dyDescent="0.2">
      <c r="A66" s="2">
        <v>57</v>
      </c>
      <c r="B66" s="21">
        <v>837</v>
      </c>
      <c r="C66" s="21" t="s">
        <v>21</v>
      </c>
      <c r="D66" s="21" t="s">
        <v>75</v>
      </c>
      <c r="E66" s="42" t="s">
        <v>59</v>
      </c>
      <c r="F66" s="42" t="s">
        <v>189</v>
      </c>
      <c r="G66" s="42" t="s">
        <v>26</v>
      </c>
      <c r="H66" s="21" t="s">
        <v>23</v>
      </c>
      <c r="I66" s="21" t="s">
        <v>77</v>
      </c>
      <c r="J66" s="56" t="s">
        <v>191</v>
      </c>
      <c r="K66" s="24" t="s">
        <v>157</v>
      </c>
      <c r="L66" s="9">
        <v>100</v>
      </c>
      <c r="M66" s="9">
        <v>100</v>
      </c>
      <c r="N66" s="9">
        <v>100</v>
      </c>
      <c r="O66" s="9">
        <v>100</v>
      </c>
      <c r="P66" s="73">
        <v>0</v>
      </c>
      <c r="Q66" s="71">
        <v>22</v>
      </c>
      <c r="R66" s="71">
        <v>20</v>
      </c>
      <c r="S66" s="71">
        <v>0</v>
      </c>
      <c r="T66" s="63">
        <v>0</v>
      </c>
    </row>
    <row r="67" spans="1:20" ht="22.5" hidden="1" x14ac:dyDescent="0.2">
      <c r="A67" s="2">
        <v>57</v>
      </c>
      <c r="B67" s="2" t="s">
        <v>20</v>
      </c>
      <c r="C67" s="2" t="s">
        <v>21</v>
      </c>
      <c r="D67" s="2" t="s">
        <v>79</v>
      </c>
      <c r="E67" s="2" t="s">
        <v>22</v>
      </c>
      <c r="F67" s="2" t="s">
        <v>20</v>
      </c>
      <c r="G67" s="2" t="s">
        <v>22</v>
      </c>
      <c r="H67" s="2" t="s">
        <v>23</v>
      </c>
      <c r="I67" s="2" t="s">
        <v>20</v>
      </c>
      <c r="J67" s="23" t="s">
        <v>80</v>
      </c>
      <c r="K67" s="24" t="s">
        <v>157</v>
      </c>
      <c r="L67" s="9">
        <v>100</v>
      </c>
      <c r="M67" s="9">
        <v>100</v>
      </c>
      <c r="N67" s="9">
        <v>100</v>
      </c>
      <c r="O67" s="9">
        <v>100</v>
      </c>
      <c r="P67" s="74">
        <f t="shared" ref="P67" si="32">P68+P70</f>
        <v>0</v>
      </c>
      <c r="Q67" s="75">
        <f>Q68+Q70</f>
        <v>0</v>
      </c>
      <c r="R67" s="75">
        <f t="shared" ref="R67:S67" si="33">R68+R70</f>
        <v>0</v>
      </c>
      <c r="S67" s="75">
        <f t="shared" si="33"/>
        <v>0</v>
      </c>
      <c r="T67" s="75">
        <f t="shared" ref="T67" si="34">T68+T70</f>
        <v>0</v>
      </c>
    </row>
    <row r="68" spans="1:20" ht="22.5" hidden="1" x14ac:dyDescent="0.2">
      <c r="A68" s="2">
        <v>58</v>
      </c>
      <c r="B68" s="2" t="s">
        <v>124</v>
      </c>
      <c r="C68" s="2" t="s">
        <v>21</v>
      </c>
      <c r="D68" s="2" t="s">
        <v>79</v>
      </c>
      <c r="E68" s="2" t="s">
        <v>26</v>
      </c>
      <c r="F68" s="2" t="s">
        <v>20</v>
      </c>
      <c r="G68" s="2" t="s">
        <v>22</v>
      </c>
      <c r="H68" s="2" t="s">
        <v>23</v>
      </c>
      <c r="I68" s="2" t="s">
        <v>81</v>
      </c>
      <c r="J68" s="23" t="s">
        <v>82</v>
      </c>
      <c r="K68" s="24" t="s">
        <v>157</v>
      </c>
      <c r="L68" s="9">
        <v>100</v>
      </c>
      <c r="M68" s="9">
        <v>100</v>
      </c>
      <c r="N68" s="9">
        <v>100</v>
      </c>
      <c r="O68" s="9">
        <v>100</v>
      </c>
      <c r="P68" s="73">
        <f t="shared" ref="P68:R68" si="35">P69</f>
        <v>0</v>
      </c>
      <c r="Q68" s="63">
        <f t="shared" si="35"/>
        <v>0</v>
      </c>
      <c r="R68" s="63">
        <f t="shared" si="35"/>
        <v>0</v>
      </c>
      <c r="S68" s="63">
        <v>0</v>
      </c>
      <c r="T68" s="63">
        <v>0</v>
      </c>
    </row>
    <row r="69" spans="1:20" ht="22.5" hidden="1" x14ac:dyDescent="0.2">
      <c r="A69" s="2">
        <v>59</v>
      </c>
      <c r="B69" s="2" t="s">
        <v>124</v>
      </c>
      <c r="C69" s="2" t="s">
        <v>21</v>
      </c>
      <c r="D69" s="2" t="s">
        <v>79</v>
      </c>
      <c r="E69" s="2" t="s">
        <v>26</v>
      </c>
      <c r="F69" s="2" t="s">
        <v>57</v>
      </c>
      <c r="G69" s="2">
        <v>10</v>
      </c>
      <c r="H69" s="2" t="s">
        <v>23</v>
      </c>
      <c r="I69" s="2" t="s">
        <v>81</v>
      </c>
      <c r="J69" s="23" t="s">
        <v>133</v>
      </c>
      <c r="K69" s="24" t="s">
        <v>157</v>
      </c>
      <c r="L69" s="9">
        <v>100</v>
      </c>
      <c r="M69" s="9">
        <v>100</v>
      </c>
      <c r="N69" s="9">
        <v>100</v>
      </c>
      <c r="O69" s="9">
        <v>100</v>
      </c>
      <c r="P69" s="73">
        <v>0</v>
      </c>
      <c r="Q69" s="63">
        <v>0</v>
      </c>
      <c r="R69" s="63">
        <v>0</v>
      </c>
      <c r="S69" s="63">
        <v>0</v>
      </c>
      <c r="T69" s="63">
        <v>0</v>
      </c>
    </row>
    <row r="70" spans="1:20" ht="22.5" hidden="1" x14ac:dyDescent="0.2">
      <c r="A70" s="2">
        <v>60</v>
      </c>
      <c r="B70" s="39">
        <v>837</v>
      </c>
      <c r="C70" s="2">
        <v>1</v>
      </c>
      <c r="D70" s="2">
        <v>17</v>
      </c>
      <c r="E70" s="3" t="s">
        <v>51</v>
      </c>
      <c r="F70" s="3" t="s">
        <v>20</v>
      </c>
      <c r="G70" s="3" t="s">
        <v>22</v>
      </c>
      <c r="H70" s="3" t="s">
        <v>23</v>
      </c>
      <c r="I70" s="3" t="s">
        <v>81</v>
      </c>
      <c r="J70" s="23" t="s">
        <v>159</v>
      </c>
      <c r="K70" s="24" t="s">
        <v>157</v>
      </c>
      <c r="L70" s="9">
        <v>100</v>
      </c>
      <c r="M70" s="9">
        <v>100</v>
      </c>
      <c r="N70" s="9">
        <v>100</v>
      </c>
      <c r="O70" s="9">
        <v>100</v>
      </c>
      <c r="P70" s="73">
        <f t="shared" ref="P70:T70" si="36">P71</f>
        <v>0</v>
      </c>
      <c r="Q70" s="63">
        <v>0</v>
      </c>
      <c r="R70" s="63">
        <f t="shared" si="36"/>
        <v>0</v>
      </c>
      <c r="S70" s="63">
        <f t="shared" si="36"/>
        <v>0</v>
      </c>
      <c r="T70" s="63">
        <f t="shared" si="36"/>
        <v>0</v>
      </c>
    </row>
    <row r="71" spans="1:20" ht="22.5" hidden="1" x14ac:dyDescent="0.2">
      <c r="A71" s="2">
        <v>61</v>
      </c>
      <c r="B71" s="39">
        <v>837</v>
      </c>
      <c r="C71" s="2">
        <v>1</v>
      </c>
      <c r="D71" s="2">
        <v>17</v>
      </c>
      <c r="E71" s="3" t="s">
        <v>51</v>
      </c>
      <c r="F71" s="3" t="s">
        <v>57</v>
      </c>
      <c r="G71" s="3" t="s">
        <v>113</v>
      </c>
      <c r="H71" s="3" t="s">
        <v>23</v>
      </c>
      <c r="I71" s="3" t="s">
        <v>81</v>
      </c>
      <c r="J71" s="23" t="s">
        <v>159</v>
      </c>
      <c r="K71" s="24" t="s">
        <v>157</v>
      </c>
      <c r="L71" s="9">
        <v>100</v>
      </c>
      <c r="M71" s="9">
        <v>100</v>
      </c>
      <c r="N71" s="9">
        <v>100</v>
      </c>
      <c r="O71" s="9">
        <v>100</v>
      </c>
      <c r="P71" s="73">
        <v>0</v>
      </c>
      <c r="Q71" s="63">
        <v>0</v>
      </c>
      <c r="R71" s="63">
        <v>0</v>
      </c>
      <c r="S71" s="63">
        <v>0</v>
      </c>
      <c r="T71" s="63">
        <v>0</v>
      </c>
    </row>
    <row r="72" spans="1:20" ht="12" x14ac:dyDescent="0.2">
      <c r="A72" s="2">
        <v>58</v>
      </c>
      <c r="B72" s="39" t="s">
        <v>20</v>
      </c>
      <c r="C72" s="2" t="s">
        <v>83</v>
      </c>
      <c r="D72" s="2" t="s">
        <v>22</v>
      </c>
      <c r="E72" s="2" t="s">
        <v>22</v>
      </c>
      <c r="F72" s="2" t="s">
        <v>20</v>
      </c>
      <c r="G72" s="2" t="s">
        <v>22</v>
      </c>
      <c r="H72" s="2" t="s">
        <v>23</v>
      </c>
      <c r="I72" s="2" t="s">
        <v>20</v>
      </c>
      <c r="J72" s="23" t="s">
        <v>84</v>
      </c>
      <c r="K72" s="32"/>
      <c r="L72" s="9"/>
      <c r="M72" s="9"/>
      <c r="N72" s="25"/>
      <c r="O72" s="9"/>
      <c r="P72" s="76">
        <f>P73</f>
        <v>15898.594999999999</v>
      </c>
      <c r="Q72" s="68">
        <f>Q73</f>
        <v>22571.821</v>
      </c>
      <c r="R72" s="68">
        <f t="shared" ref="R72:T72" si="37">R73</f>
        <v>2160.1000000000004</v>
      </c>
      <c r="S72" s="68">
        <f t="shared" si="37"/>
        <v>2202.6999999999998</v>
      </c>
      <c r="T72" s="68">
        <f t="shared" si="37"/>
        <v>1090.7</v>
      </c>
    </row>
    <row r="73" spans="1:20" ht="22.5" x14ac:dyDescent="0.25">
      <c r="A73" s="2">
        <v>59</v>
      </c>
      <c r="B73" s="2" t="s">
        <v>20</v>
      </c>
      <c r="C73" s="2" t="s">
        <v>83</v>
      </c>
      <c r="D73" s="2" t="s">
        <v>31</v>
      </c>
      <c r="E73" s="2" t="s">
        <v>22</v>
      </c>
      <c r="F73" s="2" t="s">
        <v>20</v>
      </c>
      <c r="G73" s="2" t="s">
        <v>22</v>
      </c>
      <c r="H73" s="2" t="s">
        <v>23</v>
      </c>
      <c r="I73" s="2" t="s">
        <v>20</v>
      </c>
      <c r="J73" s="23" t="s">
        <v>117</v>
      </c>
      <c r="K73" s="32"/>
      <c r="L73" s="9"/>
      <c r="M73" s="9"/>
      <c r="N73" s="33"/>
      <c r="O73" s="9"/>
      <c r="P73" s="76">
        <f>P74+P81+P87</f>
        <v>15898.594999999999</v>
      </c>
      <c r="Q73" s="68">
        <f>Q74+Q81+Q87</f>
        <v>22571.821</v>
      </c>
      <c r="R73" s="68">
        <f>R74+R81</f>
        <v>2160.1000000000004</v>
      </c>
      <c r="S73" s="68">
        <f t="shared" ref="S73:T73" si="38">S74+S81</f>
        <v>2202.6999999999998</v>
      </c>
      <c r="T73" s="68">
        <f t="shared" si="38"/>
        <v>1090.7</v>
      </c>
    </row>
    <row r="74" spans="1:20" ht="22.5" x14ac:dyDescent="0.2">
      <c r="A74" s="2">
        <v>60</v>
      </c>
      <c r="B74" s="44" t="s">
        <v>124</v>
      </c>
      <c r="C74" s="44" t="s">
        <v>83</v>
      </c>
      <c r="D74" s="44" t="s">
        <v>31</v>
      </c>
      <c r="E74" s="44" t="s">
        <v>93</v>
      </c>
      <c r="F74" s="44" t="s">
        <v>20</v>
      </c>
      <c r="G74" s="44" t="s">
        <v>22</v>
      </c>
      <c r="H74" s="44" t="s">
        <v>23</v>
      </c>
      <c r="I74" s="49" t="s">
        <v>92</v>
      </c>
      <c r="J74" s="4" t="s">
        <v>186</v>
      </c>
      <c r="K74" s="24" t="s">
        <v>157</v>
      </c>
      <c r="L74" s="9">
        <v>100</v>
      </c>
      <c r="M74" s="9">
        <v>100</v>
      </c>
      <c r="N74" s="9">
        <v>100</v>
      </c>
      <c r="O74" s="9">
        <v>100</v>
      </c>
      <c r="P74" s="76">
        <f>P75</f>
        <v>6502.9759999999997</v>
      </c>
      <c r="Q74" s="68">
        <f>Q75+Q77+Q79</f>
        <v>12496.594999999999</v>
      </c>
      <c r="R74" s="68">
        <f t="shared" ref="R74:S74" si="39">R75+R77+R79</f>
        <v>1030.8</v>
      </c>
      <c r="S74" s="68">
        <f t="shared" si="39"/>
        <v>1030.8</v>
      </c>
      <c r="T74" s="68">
        <f>T75</f>
        <v>1030.8</v>
      </c>
    </row>
    <row r="75" spans="1:20" ht="22.5" x14ac:dyDescent="0.2">
      <c r="A75" s="2">
        <v>61</v>
      </c>
      <c r="B75" s="44" t="s">
        <v>124</v>
      </c>
      <c r="C75" s="44" t="s">
        <v>83</v>
      </c>
      <c r="D75" s="44" t="s">
        <v>31</v>
      </c>
      <c r="E75" s="44" t="s">
        <v>93</v>
      </c>
      <c r="F75" s="44" t="s">
        <v>94</v>
      </c>
      <c r="G75" s="44" t="s">
        <v>113</v>
      </c>
      <c r="H75" s="44" t="s">
        <v>23</v>
      </c>
      <c r="I75" s="49" t="s">
        <v>92</v>
      </c>
      <c r="J75" s="4" t="s">
        <v>186</v>
      </c>
      <c r="K75" s="24" t="s">
        <v>157</v>
      </c>
      <c r="L75" s="9">
        <v>100</v>
      </c>
      <c r="M75" s="9">
        <v>100</v>
      </c>
      <c r="N75" s="9">
        <v>100</v>
      </c>
      <c r="O75" s="9">
        <v>100</v>
      </c>
      <c r="P75" s="76">
        <f>P76+P78+P80</f>
        <v>6502.9759999999997</v>
      </c>
      <c r="Q75" s="68">
        <f>Q76+Q78+Q80</f>
        <v>12496.594999999999</v>
      </c>
      <c r="R75" s="68">
        <f t="shared" ref="R75:T75" si="40">R76+R78+R80</f>
        <v>1030.8</v>
      </c>
      <c r="S75" s="68">
        <f t="shared" si="40"/>
        <v>1030.8</v>
      </c>
      <c r="T75" s="68">
        <f t="shared" si="40"/>
        <v>1030.8</v>
      </c>
    </row>
    <row r="76" spans="1:20" ht="33.75" x14ac:dyDescent="0.2">
      <c r="A76" s="2">
        <v>62</v>
      </c>
      <c r="B76" s="44" t="s">
        <v>124</v>
      </c>
      <c r="C76" s="44" t="s">
        <v>83</v>
      </c>
      <c r="D76" s="44" t="s">
        <v>31</v>
      </c>
      <c r="E76" s="44" t="s">
        <v>93</v>
      </c>
      <c r="F76" s="44" t="s">
        <v>94</v>
      </c>
      <c r="G76" s="44" t="s">
        <v>113</v>
      </c>
      <c r="H76" s="44" t="s">
        <v>98</v>
      </c>
      <c r="I76" s="49" t="s">
        <v>92</v>
      </c>
      <c r="J76" s="56" t="s">
        <v>182</v>
      </c>
      <c r="K76" s="24" t="s">
        <v>157</v>
      </c>
      <c r="L76" s="9">
        <v>100</v>
      </c>
      <c r="M76" s="9">
        <v>100</v>
      </c>
      <c r="N76" s="9">
        <v>100</v>
      </c>
      <c r="O76" s="9">
        <v>100</v>
      </c>
      <c r="P76" s="76">
        <v>5761.232</v>
      </c>
      <c r="Q76" s="68">
        <v>8676.4</v>
      </c>
      <c r="R76" s="68">
        <v>0</v>
      </c>
      <c r="S76" s="68">
        <v>0</v>
      </c>
      <c r="T76" s="68">
        <v>0</v>
      </c>
    </row>
    <row r="77" spans="1:20" ht="78.75" hidden="1" x14ac:dyDescent="0.2">
      <c r="A77" s="2">
        <v>63</v>
      </c>
      <c r="B77" s="44" t="s">
        <v>124</v>
      </c>
      <c r="C77" s="44" t="s">
        <v>83</v>
      </c>
      <c r="D77" s="44" t="s">
        <v>31</v>
      </c>
      <c r="E77" s="44" t="s">
        <v>93</v>
      </c>
      <c r="F77" s="44" t="s">
        <v>94</v>
      </c>
      <c r="G77" s="44" t="s">
        <v>113</v>
      </c>
      <c r="H77" s="44" t="s">
        <v>23</v>
      </c>
      <c r="I77" s="49" t="s">
        <v>92</v>
      </c>
      <c r="J77" s="56" t="s">
        <v>183</v>
      </c>
      <c r="K77" s="24" t="s">
        <v>157</v>
      </c>
      <c r="L77" s="9">
        <v>100</v>
      </c>
      <c r="M77" s="9">
        <v>100</v>
      </c>
      <c r="N77" s="9">
        <v>100</v>
      </c>
      <c r="O77" s="9">
        <v>100</v>
      </c>
      <c r="P77" s="76"/>
      <c r="Q77" s="68"/>
      <c r="R77" s="68">
        <f t="shared" ref="R77:T77" si="41">R78</f>
        <v>0</v>
      </c>
      <c r="S77" s="68">
        <f t="shared" si="41"/>
        <v>0</v>
      </c>
      <c r="T77" s="68">
        <f t="shared" si="41"/>
        <v>0</v>
      </c>
    </row>
    <row r="78" spans="1:20" ht="78.75" x14ac:dyDescent="0.2">
      <c r="A78" s="2">
        <v>64</v>
      </c>
      <c r="B78" s="44" t="s">
        <v>124</v>
      </c>
      <c r="C78" s="44" t="s">
        <v>83</v>
      </c>
      <c r="D78" s="44" t="s">
        <v>31</v>
      </c>
      <c r="E78" s="44" t="s">
        <v>93</v>
      </c>
      <c r="F78" s="44" t="s">
        <v>94</v>
      </c>
      <c r="G78" s="44" t="s">
        <v>113</v>
      </c>
      <c r="H78" s="44" t="s">
        <v>100</v>
      </c>
      <c r="I78" s="49" t="s">
        <v>92</v>
      </c>
      <c r="J78" s="56" t="s">
        <v>183</v>
      </c>
      <c r="K78" s="24" t="s">
        <v>157</v>
      </c>
      <c r="L78" s="9">
        <v>100</v>
      </c>
      <c r="M78" s="9">
        <v>100</v>
      </c>
      <c r="N78" s="9">
        <v>100</v>
      </c>
      <c r="O78" s="9">
        <v>100</v>
      </c>
      <c r="P78" s="76">
        <v>0</v>
      </c>
      <c r="Q78" s="68">
        <v>2831.2</v>
      </c>
      <c r="R78" s="68">
        <v>0</v>
      </c>
      <c r="S78" s="68">
        <v>0</v>
      </c>
      <c r="T78" s="68">
        <v>0</v>
      </c>
    </row>
    <row r="79" spans="1:20" ht="33.75" hidden="1" x14ac:dyDescent="0.2">
      <c r="A79" s="2">
        <v>65</v>
      </c>
      <c r="B79" s="44" t="s">
        <v>124</v>
      </c>
      <c r="C79" s="44" t="s">
        <v>83</v>
      </c>
      <c r="D79" s="44" t="s">
        <v>31</v>
      </c>
      <c r="E79" s="44" t="s">
        <v>93</v>
      </c>
      <c r="F79" s="44" t="s">
        <v>94</v>
      </c>
      <c r="G79" s="44" t="s">
        <v>113</v>
      </c>
      <c r="H79" s="44" t="s">
        <v>23</v>
      </c>
      <c r="I79" s="49" t="s">
        <v>92</v>
      </c>
      <c r="J79" s="47" t="s">
        <v>184</v>
      </c>
      <c r="K79" s="24" t="s">
        <v>157</v>
      </c>
      <c r="L79" s="9">
        <v>100</v>
      </c>
      <c r="M79" s="9">
        <v>100</v>
      </c>
      <c r="N79" s="9">
        <v>100</v>
      </c>
      <c r="O79" s="9">
        <v>100</v>
      </c>
      <c r="P79" s="76"/>
      <c r="Q79" s="68"/>
      <c r="R79" s="68"/>
      <c r="S79" s="68"/>
      <c r="T79" s="68">
        <f t="shared" ref="T79" si="42">T80</f>
        <v>1030.8</v>
      </c>
    </row>
    <row r="80" spans="1:20" ht="33.75" x14ac:dyDescent="0.2">
      <c r="A80" s="2">
        <v>65</v>
      </c>
      <c r="B80" s="44" t="s">
        <v>124</v>
      </c>
      <c r="C80" s="44" t="s">
        <v>83</v>
      </c>
      <c r="D80" s="44" t="s">
        <v>31</v>
      </c>
      <c r="E80" s="44" t="s">
        <v>93</v>
      </c>
      <c r="F80" s="44" t="s">
        <v>94</v>
      </c>
      <c r="G80" s="44" t="s">
        <v>113</v>
      </c>
      <c r="H80" s="44" t="s">
        <v>185</v>
      </c>
      <c r="I80" s="49" t="s">
        <v>92</v>
      </c>
      <c r="J80" s="47" t="s">
        <v>184</v>
      </c>
      <c r="K80" s="24" t="s">
        <v>157</v>
      </c>
      <c r="L80" s="9">
        <v>100</v>
      </c>
      <c r="M80" s="9">
        <v>100</v>
      </c>
      <c r="N80" s="9">
        <v>100</v>
      </c>
      <c r="O80" s="9">
        <v>100</v>
      </c>
      <c r="P80" s="76">
        <v>741.74400000000003</v>
      </c>
      <c r="Q80" s="68">
        <v>988.995</v>
      </c>
      <c r="R80" s="68">
        <v>1030.8</v>
      </c>
      <c r="S80" s="68">
        <v>1030.8</v>
      </c>
      <c r="T80" s="68">
        <v>1030.8</v>
      </c>
    </row>
    <row r="81" spans="1:20" ht="22.5" x14ac:dyDescent="0.2">
      <c r="A81" s="2">
        <v>66</v>
      </c>
      <c r="B81" s="41" t="s">
        <v>124</v>
      </c>
      <c r="C81" s="41" t="s">
        <v>83</v>
      </c>
      <c r="D81" s="41" t="s">
        <v>31</v>
      </c>
      <c r="E81" s="41" t="s">
        <v>78</v>
      </c>
      <c r="F81" s="41" t="s">
        <v>20</v>
      </c>
      <c r="G81" s="41" t="s">
        <v>22</v>
      </c>
      <c r="H81" s="41" t="s">
        <v>23</v>
      </c>
      <c r="I81" s="20" t="s">
        <v>92</v>
      </c>
      <c r="J81" s="35" t="s">
        <v>155</v>
      </c>
      <c r="K81" s="24" t="s">
        <v>157</v>
      </c>
      <c r="L81" s="9">
        <v>100</v>
      </c>
      <c r="M81" s="9">
        <v>100</v>
      </c>
      <c r="N81" s="9">
        <v>100</v>
      </c>
      <c r="O81" s="9">
        <v>100</v>
      </c>
      <c r="P81" s="77">
        <f>P82+P84</f>
        <v>762.01300000000003</v>
      </c>
      <c r="Q81" s="78">
        <f>Q82+Q84</f>
        <v>1132.3000000000002</v>
      </c>
      <c r="R81" s="78">
        <f t="shared" ref="R81:T81" si="43">R82+R84</f>
        <v>1129.3000000000002</v>
      </c>
      <c r="S81" s="78">
        <f>S82+S84</f>
        <v>1171.9000000000001</v>
      </c>
      <c r="T81" s="78">
        <f t="shared" si="43"/>
        <v>59.9</v>
      </c>
    </row>
    <row r="82" spans="1:20" ht="33.75" x14ac:dyDescent="0.2">
      <c r="A82" s="2">
        <v>67</v>
      </c>
      <c r="B82" s="41" t="s">
        <v>124</v>
      </c>
      <c r="C82" s="41" t="s">
        <v>83</v>
      </c>
      <c r="D82" s="41" t="s">
        <v>31</v>
      </c>
      <c r="E82" s="41" t="s">
        <v>85</v>
      </c>
      <c r="F82" s="41" t="s">
        <v>103</v>
      </c>
      <c r="G82" s="41" t="s">
        <v>22</v>
      </c>
      <c r="H82" s="41" t="s">
        <v>23</v>
      </c>
      <c r="I82" s="20" t="s">
        <v>92</v>
      </c>
      <c r="J82" s="45" t="s">
        <v>167</v>
      </c>
      <c r="K82" s="24" t="s">
        <v>157</v>
      </c>
      <c r="L82" s="9">
        <v>100</v>
      </c>
      <c r="M82" s="9">
        <v>100</v>
      </c>
      <c r="N82" s="9">
        <v>100</v>
      </c>
      <c r="O82" s="9">
        <v>100</v>
      </c>
      <c r="P82" s="77">
        <f>P83</f>
        <v>722</v>
      </c>
      <c r="Q82" s="78">
        <f>Q83</f>
        <v>1063.4000000000001</v>
      </c>
      <c r="R82" s="78">
        <f t="shared" ref="R82:T82" si="44">R83</f>
        <v>1069.4000000000001</v>
      </c>
      <c r="S82" s="78">
        <f t="shared" si="44"/>
        <v>1112</v>
      </c>
      <c r="T82" s="78">
        <f t="shared" si="44"/>
        <v>0</v>
      </c>
    </row>
    <row r="83" spans="1:20" ht="33.75" x14ac:dyDescent="0.2">
      <c r="A83" s="2">
        <v>68</v>
      </c>
      <c r="B83" s="41" t="s">
        <v>124</v>
      </c>
      <c r="C83" s="41" t="s">
        <v>83</v>
      </c>
      <c r="D83" s="41" t="s">
        <v>31</v>
      </c>
      <c r="E83" s="41" t="s">
        <v>85</v>
      </c>
      <c r="F83" s="41" t="s">
        <v>103</v>
      </c>
      <c r="G83" s="41" t="s">
        <v>113</v>
      </c>
      <c r="H83" s="41" t="s">
        <v>23</v>
      </c>
      <c r="I83" s="20" t="s">
        <v>92</v>
      </c>
      <c r="J83" s="45" t="s">
        <v>167</v>
      </c>
      <c r="K83" s="24" t="s">
        <v>157</v>
      </c>
      <c r="L83" s="9">
        <v>100</v>
      </c>
      <c r="M83" s="9">
        <v>100</v>
      </c>
      <c r="N83" s="9">
        <v>100</v>
      </c>
      <c r="O83" s="9">
        <v>100</v>
      </c>
      <c r="P83" s="77">
        <v>722</v>
      </c>
      <c r="Q83" s="78">
        <v>1063.4000000000001</v>
      </c>
      <c r="R83" s="78">
        <v>1069.4000000000001</v>
      </c>
      <c r="S83" s="78">
        <v>1112</v>
      </c>
      <c r="T83" s="78">
        <v>0</v>
      </c>
    </row>
    <row r="84" spans="1:20" ht="22.5" x14ac:dyDescent="0.2">
      <c r="A84" s="2">
        <v>69</v>
      </c>
      <c r="B84" s="41" t="s">
        <v>124</v>
      </c>
      <c r="C84" s="41" t="s">
        <v>83</v>
      </c>
      <c r="D84" s="41" t="s">
        <v>31</v>
      </c>
      <c r="E84" s="41">
        <v>30</v>
      </c>
      <c r="F84" s="41" t="s">
        <v>20</v>
      </c>
      <c r="G84" s="41" t="s">
        <v>22</v>
      </c>
      <c r="H84" s="41" t="s">
        <v>23</v>
      </c>
      <c r="I84" s="20" t="s">
        <v>92</v>
      </c>
      <c r="J84" s="26" t="s">
        <v>101</v>
      </c>
      <c r="K84" s="24" t="s">
        <v>157</v>
      </c>
      <c r="L84" s="9">
        <v>100</v>
      </c>
      <c r="M84" s="9">
        <v>100</v>
      </c>
      <c r="N84" s="9">
        <v>100</v>
      </c>
      <c r="O84" s="9">
        <v>100</v>
      </c>
      <c r="P84" s="77">
        <f>P85</f>
        <v>40.012999999999998</v>
      </c>
      <c r="Q84" s="78">
        <f>Q85</f>
        <v>68.900000000000006</v>
      </c>
      <c r="R84" s="78">
        <f t="shared" ref="R84:T85" si="45">R85</f>
        <v>59.9</v>
      </c>
      <c r="S84" s="78">
        <f t="shared" si="45"/>
        <v>59.9</v>
      </c>
      <c r="T84" s="78">
        <f t="shared" si="45"/>
        <v>59.9</v>
      </c>
    </row>
    <row r="85" spans="1:20" ht="22.5" x14ac:dyDescent="0.2">
      <c r="A85" s="2">
        <v>70</v>
      </c>
      <c r="B85" s="41" t="s">
        <v>124</v>
      </c>
      <c r="C85" s="41" t="s">
        <v>83</v>
      </c>
      <c r="D85" s="41" t="s">
        <v>31</v>
      </c>
      <c r="E85" s="41">
        <v>30</v>
      </c>
      <c r="F85" s="44" t="s">
        <v>164</v>
      </c>
      <c r="G85" s="41" t="s">
        <v>22</v>
      </c>
      <c r="H85" s="41" t="s">
        <v>23</v>
      </c>
      <c r="I85" s="20" t="s">
        <v>92</v>
      </c>
      <c r="J85" s="26" t="s">
        <v>142</v>
      </c>
      <c r="K85" s="24" t="s">
        <v>157</v>
      </c>
      <c r="L85" s="9">
        <v>100</v>
      </c>
      <c r="M85" s="9">
        <v>100</v>
      </c>
      <c r="N85" s="9">
        <v>100</v>
      </c>
      <c r="O85" s="9">
        <v>100</v>
      </c>
      <c r="P85" s="77">
        <f>P86</f>
        <v>40.012999999999998</v>
      </c>
      <c r="Q85" s="78">
        <f>Q86</f>
        <v>68.900000000000006</v>
      </c>
      <c r="R85" s="78">
        <f t="shared" si="45"/>
        <v>59.9</v>
      </c>
      <c r="S85" s="78">
        <f t="shared" si="45"/>
        <v>59.9</v>
      </c>
      <c r="T85" s="78">
        <f t="shared" si="45"/>
        <v>59.9</v>
      </c>
    </row>
    <row r="86" spans="1:20" ht="45" x14ac:dyDescent="0.2">
      <c r="A86" s="2">
        <v>71</v>
      </c>
      <c r="B86" s="41" t="s">
        <v>124</v>
      </c>
      <c r="C86" s="41" t="s">
        <v>83</v>
      </c>
      <c r="D86" s="41" t="s">
        <v>31</v>
      </c>
      <c r="E86" s="41">
        <v>30</v>
      </c>
      <c r="F86" s="44" t="s">
        <v>164</v>
      </c>
      <c r="G86" s="41" t="s">
        <v>113</v>
      </c>
      <c r="H86" s="41" t="s">
        <v>102</v>
      </c>
      <c r="I86" s="20" t="s">
        <v>92</v>
      </c>
      <c r="J86" s="46" t="s">
        <v>168</v>
      </c>
      <c r="K86" s="24" t="s">
        <v>157</v>
      </c>
      <c r="L86" s="9">
        <v>100</v>
      </c>
      <c r="M86" s="9">
        <v>100</v>
      </c>
      <c r="N86" s="9">
        <v>100</v>
      </c>
      <c r="O86" s="9">
        <v>100</v>
      </c>
      <c r="P86" s="77">
        <v>40.012999999999998</v>
      </c>
      <c r="Q86" s="78">
        <v>68.900000000000006</v>
      </c>
      <c r="R86" s="78">
        <v>59.9</v>
      </c>
      <c r="S86" s="78">
        <v>59.9</v>
      </c>
      <c r="T86" s="78">
        <v>59.9</v>
      </c>
    </row>
    <row r="87" spans="1:20" ht="22.5" x14ac:dyDescent="0.2">
      <c r="A87" s="2">
        <v>72</v>
      </c>
      <c r="B87" s="40" t="s">
        <v>124</v>
      </c>
      <c r="C87" s="2" t="s">
        <v>83</v>
      </c>
      <c r="D87" s="2" t="s">
        <v>31</v>
      </c>
      <c r="E87" s="2">
        <v>40</v>
      </c>
      <c r="F87" s="2" t="s">
        <v>20</v>
      </c>
      <c r="G87" s="2" t="s">
        <v>22</v>
      </c>
      <c r="H87" s="2" t="s">
        <v>23</v>
      </c>
      <c r="I87" s="2" t="s">
        <v>92</v>
      </c>
      <c r="J87" s="23" t="s">
        <v>163</v>
      </c>
      <c r="K87" s="24" t="s">
        <v>157</v>
      </c>
      <c r="L87" s="9">
        <v>100</v>
      </c>
      <c r="M87" s="9">
        <v>100</v>
      </c>
      <c r="N87" s="9">
        <v>100</v>
      </c>
      <c r="O87" s="9">
        <v>100</v>
      </c>
      <c r="P87" s="77">
        <f>P88+P91+P94+P97+P100+P103+P109+P115+P118</f>
        <v>8633.6059999999998</v>
      </c>
      <c r="Q87" s="78">
        <f>Q91</f>
        <v>8942.9259999999995</v>
      </c>
      <c r="R87" s="78">
        <f t="shared" ref="R87:T87" si="46">R91</f>
        <v>0</v>
      </c>
      <c r="S87" s="78">
        <f t="shared" si="46"/>
        <v>0</v>
      </c>
      <c r="T87" s="78">
        <f t="shared" si="46"/>
        <v>0</v>
      </c>
    </row>
    <row r="88" spans="1:20" ht="22.5" hidden="1" x14ac:dyDescent="0.2">
      <c r="A88" s="2">
        <v>71</v>
      </c>
      <c r="B88" s="40" t="s">
        <v>124</v>
      </c>
      <c r="C88" s="2" t="s">
        <v>83</v>
      </c>
      <c r="D88" s="2" t="s">
        <v>31</v>
      </c>
      <c r="E88" s="2" t="s">
        <v>104</v>
      </c>
      <c r="F88" s="2" t="s">
        <v>94</v>
      </c>
      <c r="G88" s="2" t="s">
        <v>22</v>
      </c>
      <c r="H88" s="2" t="s">
        <v>23</v>
      </c>
      <c r="I88" s="2">
        <v>150</v>
      </c>
      <c r="J88" s="23" t="s">
        <v>149</v>
      </c>
      <c r="K88" s="24" t="s">
        <v>157</v>
      </c>
      <c r="L88" s="9">
        <v>100</v>
      </c>
      <c r="M88" s="9">
        <v>100</v>
      </c>
      <c r="N88" s="9">
        <v>100</v>
      </c>
      <c r="O88" s="9">
        <v>100</v>
      </c>
      <c r="P88" s="77">
        <f>P89</f>
        <v>0</v>
      </c>
      <c r="Q88" s="78">
        <f>Q89</f>
        <v>0</v>
      </c>
      <c r="R88" s="64">
        <f t="shared" ref="R88:R89" si="47">R89</f>
        <v>0</v>
      </c>
      <c r="S88" s="64">
        <f t="shared" ref="S88:T89" si="48">S89</f>
        <v>0</v>
      </c>
      <c r="T88" s="64">
        <f t="shared" si="48"/>
        <v>0</v>
      </c>
    </row>
    <row r="89" spans="1:20" ht="45" hidden="1" x14ac:dyDescent="0.2">
      <c r="A89" s="2">
        <v>72</v>
      </c>
      <c r="B89" s="44" t="s">
        <v>124</v>
      </c>
      <c r="C89" s="44" t="s">
        <v>83</v>
      </c>
      <c r="D89" s="44" t="s">
        <v>31</v>
      </c>
      <c r="E89" s="44" t="s">
        <v>104</v>
      </c>
      <c r="F89" s="44" t="s">
        <v>94</v>
      </c>
      <c r="G89" s="44" t="s">
        <v>113</v>
      </c>
      <c r="H89" s="44" t="s">
        <v>23</v>
      </c>
      <c r="I89" s="49" t="s">
        <v>92</v>
      </c>
      <c r="J89" s="50" t="s">
        <v>170</v>
      </c>
      <c r="K89" s="24" t="s">
        <v>157</v>
      </c>
      <c r="L89" s="9">
        <v>100</v>
      </c>
      <c r="M89" s="9">
        <v>100</v>
      </c>
      <c r="N89" s="9">
        <v>100</v>
      </c>
      <c r="O89" s="9">
        <v>100</v>
      </c>
      <c r="P89" s="77">
        <f t="shared" ref="P89" si="49">P90</f>
        <v>0</v>
      </c>
      <c r="Q89" s="78"/>
      <c r="R89" s="64">
        <f t="shared" si="47"/>
        <v>0</v>
      </c>
      <c r="S89" s="64">
        <f t="shared" si="48"/>
        <v>0</v>
      </c>
      <c r="T89" s="64">
        <f t="shared" si="48"/>
        <v>0</v>
      </c>
    </row>
    <row r="90" spans="1:20" ht="45" hidden="1" x14ac:dyDescent="0.2">
      <c r="A90" s="2">
        <v>73</v>
      </c>
      <c r="B90" s="44" t="s">
        <v>124</v>
      </c>
      <c r="C90" s="44" t="s">
        <v>83</v>
      </c>
      <c r="D90" s="44" t="s">
        <v>31</v>
      </c>
      <c r="E90" s="44" t="s">
        <v>104</v>
      </c>
      <c r="F90" s="44" t="s">
        <v>94</v>
      </c>
      <c r="G90" s="44" t="s">
        <v>113</v>
      </c>
      <c r="H90" s="44" t="s">
        <v>171</v>
      </c>
      <c r="I90" s="49" t="s">
        <v>92</v>
      </c>
      <c r="J90" s="50" t="s">
        <v>170</v>
      </c>
      <c r="K90" s="24" t="s">
        <v>157</v>
      </c>
      <c r="L90" s="9">
        <v>100</v>
      </c>
      <c r="M90" s="9">
        <v>100</v>
      </c>
      <c r="N90" s="9">
        <v>100</v>
      </c>
      <c r="O90" s="9">
        <v>100</v>
      </c>
      <c r="P90" s="77">
        <v>0</v>
      </c>
      <c r="Q90" s="78"/>
      <c r="R90" s="64">
        <v>0</v>
      </c>
      <c r="S90" s="64">
        <v>0</v>
      </c>
      <c r="T90" s="64">
        <v>0</v>
      </c>
    </row>
    <row r="91" spans="1:20" ht="22.5" x14ac:dyDescent="0.2">
      <c r="A91" s="2">
        <v>73</v>
      </c>
      <c r="B91" s="40" t="s">
        <v>124</v>
      </c>
      <c r="C91" s="2" t="s">
        <v>83</v>
      </c>
      <c r="D91" s="2" t="s">
        <v>31</v>
      </c>
      <c r="E91" s="2" t="s">
        <v>104</v>
      </c>
      <c r="F91" s="2" t="s">
        <v>94</v>
      </c>
      <c r="G91" s="2">
        <v>10</v>
      </c>
      <c r="H91" s="2" t="s">
        <v>23</v>
      </c>
      <c r="I91" s="2">
        <v>150</v>
      </c>
      <c r="J91" s="23" t="s">
        <v>149</v>
      </c>
      <c r="K91" s="24" t="s">
        <v>157</v>
      </c>
      <c r="L91" s="9">
        <v>100</v>
      </c>
      <c r="M91" s="9">
        <v>100</v>
      </c>
      <c r="N91" s="9">
        <v>100</v>
      </c>
      <c r="O91" s="9">
        <v>100</v>
      </c>
      <c r="P91" s="77">
        <f>P93+P96+P99+P102+P111+P117</f>
        <v>8633.6059999999998</v>
      </c>
      <c r="Q91" s="78">
        <f>Q93+Q96+Q99+Q102+Q111+Q117</f>
        <v>8942.9259999999995</v>
      </c>
      <c r="R91" s="78">
        <f t="shared" ref="R91:T91" si="50">R93+R96+R99+R102+R111+R117</f>
        <v>0</v>
      </c>
      <c r="S91" s="78">
        <f t="shared" si="50"/>
        <v>0</v>
      </c>
      <c r="T91" s="78">
        <f t="shared" si="50"/>
        <v>0</v>
      </c>
    </row>
    <row r="92" spans="1:20" ht="72.75" hidden="1" customHeight="1" x14ac:dyDescent="0.2">
      <c r="A92" s="2">
        <v>75</v>
      </c>
      <c r="B92" s="40" t="s">
        <v>124</v>
      </c>
      <c r="C92" s="2" t="s">
        <v>83</v>
      </c>
      <c r="D92" s="2" t="s">
        <v>31</v>
      </c>
      <c r="E92" s="2" t="s">
        <v>104</v>
      </c>
      <c r="F92" s="2" t="s">
        <v>94</v>
      </c>
      <c r="G92" s="2">
        <v>10</v>
      </c>
      <c r="H92" s="2" t="s">
        <v>23</v>
      </c>
      <c r="I92" s="2">
        <v>150</v>
      </c>
      <c r="J92" s="50" t="s">
        <v>187</v>
      </c>
      <c r="K92" s="24" t="s">
        <v>157</v>
      </c>
      <c r="L92" s="9">
        <v>100</v>
      </c>
      <c r="M92" s="9">
        <v>100</v>
      </c>
      <c r="N92" s="9">
        <v>100</v>
      </c>
      <c r="O92" s="9">
        <v>100</v>
      </c>
      <c r="P92" s="77"/>
      <c r="Q92" s="78"/>
      <c r="R92" s="64">
        <f t="shared" ref="R92" si="51">R93</f>
        <v>0</v>
      </c>
      <c r="S92" s="64">
        <f t="shared" ref="S92:T92" si="52">S93</f>
        <v>0</v>
      </c>
      <c r="T92" s="64">
        <f t="shared" si="52"/>
        <v>0</v>
      </c>
    </row>
    <row r="93" spans="1:20" ht="75" customHeight="1" x14ac:dyDescent="0.2">
      <c r="A93" s="2">
        <v>74</v>
      </c>
      <c r="B93" s="41" t="s">
        <v>124</v>
      </c>
      <c r="C93" s="41" t="s">
        <v>83</v>
      </c>
      <c r="D93" s="41" t="s">
        <v>31</v>
      </c>
      <c r="E93" s="41" t="s">
        <v>104</v>
      </c>
      <c r="F93" s="41" t="s">
        <v>94</v>
      </c>
      <c r="G93" s="41" t="s">
        <v>113</v>
      </c>
      <c r="H93" s="41">
        <v>1047</v>
      </c>
      <c r="I93" s="20" t="s">
        <v>92</v>
      </c>
      <c r="J93" s="50" t="s">
        <v>187</v>
      </c>
      <c r="K93" s="24" t="s">
        <v>157</v>
      </c>
      <c r="L93" s="9">
        <v>100</v>
      </c>
      <c r="M93" s="9">
        <v>100</v>
      </c>
      <c r="N93" s="9">
        <v>100</v>
      </c>
      <c r="O93" s="9">
        <v>100</v>
      </c>
      <c r="P93" s="77">
        <v>189.65</v>
      </c>
      <c r="Q93" s="78">
        <v>379.3</v>
      </c>
      <c r="R93" s="64">
        <v>0</v>
      </c>
      <c r="S93" s="64">
        <v>0</v>
      </c>
      <c r="T93" s="64">
        <v>0</v>
      </c>
    </row>
    <row r="94" spans="1:20" ht="26.25" hidden="1" customHeight="1" x14ac:dyDescent="0.2">
      <c r="A94" s="2">
        <v>77</v>
      </c>
      <c r="B94" s="40" t="s">
        <v>124</v>
      </c>
      <c r="C94" s="2" t="s">
        <v>83</v>
      </c>
      <c r="D94" s="2" t="s">
        <v>31</v>
      </c>
      <c r="E94" s="2" t="s">
        <v>104</v>
      </c>
      <c r="F94" s="2" t="s">
        <v>94</v>
      </c>
      <c r="G94" s="2" t="s">
        <v>22</v>
      </c>
      <c r="H94" s="2" t="s">
        <v>23</v>
      </c>
      <c r="I94" s="2">
        <v>150</v>
      </c>
      <c r="J94" s="23" t="s">
        <v>149</v>
      </c>
      <c r="K94" s="24" t="s">
        <v>157</v>
      </c>
      <c r="L94" s="9">
        <v>100</v>
      </c>
      <c r="M94" s="9">
        <v>100</v>
      </c>
      <c r="N94" s="9">
        <v>100</v>
      </c>
      <c r="O94" s="9">
        <v>100</v>
      </c>
      <c r="P94" s="77"/>
      <c r="Q94" s="78"/>
      <c r="R94" s="64">
        <f t="shared" ref="R94:R95" si="53">R95</f>
        <v>0</v>
      </c>
      <c r="S94" s="64">
        <f t="shared" ref="S94:T95" si="54">S95</f>
        <v>0</v>
      </c>
      <c r="T94" s="64">
        <f t="shared" si="54"/>
        <v>0</v>
      </c>
    </row>
    <row r="95" spans="1:20" ht="66" hidden="1" customHeight="1" x14ac:dyDescent="0.2">
      <c r="A95" s="2">
        <v>78</v>
      </c>
      <c r="B95" s="40" t="s">
        <v>124</v>
      </c>
      <c r="C95" s="2" t="s">
        <v>83</v>
      </c>
      <c r="D95" s="2" t="s">
        <v>31</v>
      </c>
      <c r="E95" s="2" t="s">
        <v>104</v>
      </c>
      <c r="F95" s="2" t="s">
        <v>94</v>
      </c>
      <c r="G95" s="2">
        <v>10</v>
      </c>
      <c r="H95" s="2" t="s">
        <v>23</v>
      </c>
      <c r="I95" s="2">
        <v>150</v>
      </c>
      <c r="J95" s="48" t="s">
        <v>188</v>
      </c>
      <c r="K95" s="24" t="s">
        <v>157</v>
      </c>
      <c r="L95" s="9">
        <v>100</v>
      </c>
      <c r="M95" s="9">
        <v>100</v>
      </c>
      <c r="N95" s="9">
        <v>100</v>
      </c>
      <c r="O95" s="9">
        <v>100</v>
      </c>
      <c r="P95" s="77"/>
      <c r="Q95" s="78"/>
      <c r="R95" s="64">
        <f t="shared" si="53"/>
        <v>0</v>
      </c>
      <c r="S95" s="64">
        <f t="shared" si="54"/>
        <v>0</v>
      </c>
      <c r="T95" s="64">
        <f t="shared" si="54"/>
        <v>0</v>
      </c>
    </row>
    <row r="96" spans="1:20" ht="64.5" customHeight="1" x14ac:dyDescent="0.2">
      <c r="A96" s="2">
        <v>75</v>
      </c>
      <c r="B96" s="41" t="s">
        <v>124</v>
      </c>
      <c r="C96" s="41" t="s">
        <v>83</v>
      </c>
      <c r="D96" s="41" t="s">
        <v>31</v>
      </c>
      <c r="E96" s="41" t="s">
        <v>104</v>
      </c>
      <c r="F96" s="41" t="s">
        <v>94</v>
      </c>
      <c r="G96" s="41" t="s">
        <v>113</v>
      </c>
      <c r="H96" s="41" t="s">
        <v>95</v>
      </c>
      <c r="I96" s="20" t="s">
        <v>92</v>
      </c>
      <c r="J96" s="45" t="s">
        <v>188</v>
      </c>
      <c r="K96" s="24" t="s">
        <v>157</v>
      </c>
      <c r="L96" s="9">
        <v>100</v>
      </c>
      <c r="M96" s="9">
        <v>100</v>
      </c>
      <c r="N96" s="9">
        <v>100</v>
      </c>
      <c r="O96" s="9">
        <v>100</v>
      </c>
      <c r="P96" s="77">
        <v>36.115000000000002</v>
      </c>
      <c r="Q96" s="78">
        <v>36.115000000000002</v>
      </c>
      <c r="R96" s="64">
        <v>0</v>
      </c>
      <c r="S96" s="64">
        <v>0</v>
      </c>
      <c r="T96" s="64">
        <v>0</v>
      </c>
    </row>
    <row r="97" spans="1:20" ht="33.75" hidden="1" x14ac:dyDescent="0.2">
      <c r="A97" s="2">
        <v>80</v>
      </c>
      <c r="B97" s="41" t="s">
        <v>124</v>
      </c>
      <c r="C97" s="41" t="s">
        <v>83</v>
      </c>
      <c r="D97" s="41" t="s">
        <v>31</v>
      </c>
      <c r="E97" s="41">
        <v>49</v>
      </c>
      <c r="F97" s="41" t="s">
        <v>94</v>
      </c>
      <c r="G97" s="41" t="s">
        <v>22</v>
      </c>
      <c r="H97" s="41" t="s">
        <v>20</v>
      </c>
      <c r="I97" s="20" t="s">
        <v>92</v>
      </c>
      <c r="J97" s="43" t="s">
        <v>162</v>
      </c>
      <c r="K97" s="24" t="s">
        <v>157</v>
      </c>
      <c r="L97" s="9">
        <v>100</v>
      </c>
      <c r="M97" s="9">
        <v>100</v>
      </c>
      <c r="N97" s="9">
        <v>100</v>
      </c>
      <c r="O97" s="9">
        <v>100</v>
      </c>
      <c r="P97" s="62"/>
      <c r="Q97" s="64"/>
      <c r="R97" s="64"/>
      <c r="S97" s="64"/>
      <c r="T97" s="64">
        <f t="shared" ref="T97:T98" si="55">T98</f>
        <v>0</v>
      </c>
    </row>
    <row r="98" spans="1:20" ht="33.75" hidden="1" x14ac:dyDescent="0.2">
      <c r="A98" s="2">
        <v>81</v>
      </c>
      <c r="B98" s="41" t="s">
        <v>124</v>
      </c>
      <c r="C98" s="41" t="s">
        <v>83</v>
      </c>
      <c r="D98" s="41" t="s">
        <v>31</v>
      </c>
      <c r="E98" s="41">
        <v>49</v>
      </c>
      <c r="F98" s="41" t="s">
        <v>94</v>
      </c>
      <c r="G98" s="41" t="s">
        <v>113</v>
      </c>
      <c r="H98" s="41" t="s">
        <v>23</v>
      </c>
      <c r="I98" s="20" t="s">
        <v>92</v>
      </c>
      <c r="J98" s="43" t="s">
        <v>162</v>
      </c>
      <c r="K98" s="24" t="s">
        <v>157</v>
      </c>
      <c r="L98" s="9">
        <v>100</v>
      </c>
      <c r="M98" s="9">
        <v>100</v>
      </c>
      <c r="N98" s="9">
        <v>100</v>
      </c>
      <c r="O98" s="9">
        <v>100</v>
      </c>
      <c r="P98" s="62"/>
      <c r="Q98" s="64"/>
      <c r="R98" s="64"/>
      <c r="S98" s="64"/>
      <c r="T98" s="64">
        <f t="shared" si="55"/>
        <v>0</v>
      </c>
    </row>
    <row r="99" spans="1:20" ht="33.75" x14ac:dyDescent="0.2">
      <c r="A99" s="2">
        <v>76</v>
      </c>
      <c r="B99" s="41" t="s">
        <v>124</v>
      </c>
      <c r="C99" s="41" t="s">
        <v>83</v>
      </c>
      <c r="D99" s="41" t="s">
        <v>31</v>
      </c>
      <c r="E99" s="41">
        <v>49</v>
      </c>
      <c r="F99" s="41" t="s">
        <v>94</v>
      </c>
      <c r="G99" s="41" t="s">
        <v>113</v>
      </c>
      <c r="H99" s="41" t="s">
        <v>96</v>
      </c>
      <c r="I99" s="20" t="s">
        <v>92</v>
      </c>
      <c r="J99" s="43" t="s">
        <v>162</v>
      </c>
      <c r="K99" s="24" t="s">
        <v>157</v>
      </c>
      <c r="L99" s="9">
        <v>100</v>
      </c>
      <c r="M99" s="9">
        <v>100</v>
      </c>
      <c r="N99" s="9">
        <v>100</v>
      </c>
      <c r="O99" s="9">
        <v>100</v>
      </c>
      <c r="P99" s="62">
        <v>2033</v>
      </c>
      <c r="Q99" s="64">
        <v>2033</v>
      </c>
      <c r="R99" s="64">
        <v>0</v>
      </c>
      <c r="S99" s="64">
        <v>0</v>
      </c>
      <c r="T99" s="64">
        <v>0</v>
      </c>
    </row>
    <row r="100" spans="1:20" ht="22.5" hidden="1" x14ac:dyDescent="0.2">
      <c r="A100" s="2">
        <v>83</v>
      </c>
      <c r="B100" s="41" t="s">
        <v>124</v>
      </c>
      <c r="C100" s="41" t="s">
        <v>83</v>
      </c>
      <c r="D100" s="41" t="s">
        <v>31</v>
      </c>
      <c r="E100" s="41">
        <v>49</v>
      </c>
      <c r="F100" s="41" t="s">
        <v>94</v>
      </c>
      <c r="G100" s="41" t="s">
        <v>22</v>
      </c>
      <c r="H100" s="41" t="s">
        <v>20</v>
      </c>
      <c r="I100" s="20" t="s">
        <v>92</v>
      </c>
      <c r="J100" s="43" t="s">
        <v>149</v>
      </c>
      <c r="K100" s="24" t="s">
        <v>157</v>
      </c>
      <c r="L100" s="9">
        <v>100</v>
      </c>
      <c r="M100" s="9">
        <v>100</v>
      </c>
      <c r="N100" s="9">
        <v>100</v>
      </c>
      <c r="O100" s="9">
        <v>100</v>
      </c>
      <c r="P100" s="62"/>
      <c r="Q100" s="64"/>
      <c r="R100" s="64"/>
      <c r="S100" s="64">
        <f t="shared" ref="S100:T101" si="56">S101</f>
        <v>0</v>
      </c>
      <c r="T100" s="64">
        <f t="shared" si="56"/>
        <v>0</v>
      </c>
    </row>
    <row r="101" spans="1:20" ht="33.75" hidden="1" x14ac:dyDescent="0.2">
      <c r="A101" s="2">
        <v>84</v>
      </c>
      <c r="B101" s="41" t="s">
        <v>124</v>
      </c>
      <c r="C101" s="41" t="s">
        <v>83</v>
      </c>
      <c r="D101" s="41" t="s">
        <v>31</v>
      </c>
      <c r="E101" s="41">
        <v>49</v>
      </c>
      <c r="F101" s="41" t="s">
        <v>94</v>
      </c>
      <c r="G101" s="41" t="s">
        <v>113</v>
      </c>
      <c r="H101" s="41" t="s">
        <v>23</v>
      </c>
      <c r="I101" s="20" t="s">
        <v>92</v>
      </c>
      <c r="J101" s="47" t="s">
        <v>169</v>
      </c>
      <c r="K101" s="24" t="s">
        <v>157</v>
      </c>
      <c r="L101" s="9">
        <v>100</v>
      </c>
      <c r="M101" s="9">
        <v>100</v>
      </c>
      <c r="N101" s="9">
        <v>100</v>
      </c>
      <c r="O101" s="9">
        <v>100</v>
      </c>
      <c r="P101" s="62"/>
      <c r="Q101" s="64"/>
      <c r="R101" s="64"/>
      <c r="S101" s="64">
        <f t="shared" si="56"/>
        <v>0</v>
      </c>
      <c r="T101" s="64">
        <f t="shared" si="56"/>
        <v>0</v>
      </c>
    </row>
    <row r="102" spans="1:20" ht="33.75" x14ac:dyDescent="0.2">
      <c r="A102" s="2">
        <v>77</v>
      </c>
      <c r="B102" s="41" t="s">
        <v>124</v>
      </c>
      <c r="C102" s="41" t="s">
        <v>83</v>
      </c>
      <c r="D102" s="41" t="s">
        <v>31</v>
      </c>
      <c r="E102" s="41">
        <v>49</v>
      </c>
      <c r="F102" s="41" t="s">
        <v>94</v>
      </c>
      <c r="G102" s="41" t="s">
        <v>113</v>
      </c>
      <c r="H102" s="41">
        <v>7418</v>
      </c>
      <c r="I102" s="20" t="s">
        <v>92</v>
      </c>
      <c r="J102" s="47" t="s">
        <v>169</v>
      </c>
      <c r="K102" s="24" t="s">
        <v>157</v>
      </c>
      <c r="L102" s="9">
        <v>100</v>
      </c>
      <c r="M102" s="9">
        <v>100</v>
      </c>
      <c r="N102" s="9">
        <v>100</v>
      </c>
      <c r="O102" s="9">
        <v>100</v>
      </c>
      <c r="P102" s="62">
        <v>263.43</v>
      </c>
      <c r="Q102" s="64">
        <v>383.1</v>
      </c>
      <c r="R102" s="64">
        <v>0</v>
      </c>
      <c r="S102" s="64">
        <v>0</v>
      </c>
      <c r="T102" s="64">
        <v>0</v>
      </c>
    </row>
    <row r="103" spans="1:20" ht="33.75" hidden="1" x14ac:dyDescent="0.2">
      <c r="A103" s="2">
        <v>86</v>
      </c>
      <c r="B103" s="41" t="s">
        <v>124</v>
      </c>
      <c r="C103" s="41" t="s">
        <v>83</v>
      </c>
      <c r="D103" s="41" t="s">
        <v>31</v>
      </c>
      <c r="E103" s="41">
        <v>49</v>
      </c>
      <c r="F103" s="41" t="s">
        <v>94</v>
      </c>
      <c r="G103" s="41" t="s">
        <v>22</v>
      </c>
      <c r="H103" s="41" t="s">
        <v>23</v>
      </c>
      <c r="I103" s="20" t="s">
        <v>92</v>
      </c>
      <c r="J103" s="27" t="s">
        <v>161</v>
      </c>
      <c r="K103" s="24" t="s">
        <v>157</v>
      </c>
      <c r="L103" s="9">
        <v>100</v>
      </c>
      <c r="M103" s="9">
        <v>100</v>
      </c>
      <c r="N103" s="9">
        <v>100</v>
      </c>
      <c r="O103" s="9">
        <v>100</v>
      </c>
      <c r="P103" s="77">
        <f>P104</f>
        <v>0</v>
      </c>
      <c r="Q103" s="78">
        <f>Q104</f>
        <v>0</v>
      </c>
      <c r="R103" s="64">
        <f t="shared" ref="R103:T104" si="57">R104</f>
        <v>0</v>
      </c>
      <c r="S103" s="64">
        <f t="shared" si="57"/>
        <v>0</v>
      </c>
      <c r="T103" s="64">
        <f t="shared" si="57"/>
        <v>0</v>
      </c>
    </row>
    <row r="104" spans="1:20" ht="33.75" hidden="1" x14ac:dyDescent="0.2">
      <c r="A104" s="2">
        <v>87</v>
      </c>
      <c r="B104" s="41" t="s">
        <v>124</v>
      </c>
      <c r="C104" s="41" t="s">
        <v>83</v>
      </c>
      <c r="D104" s="41" t="s">
        <v>31</v>
      </c>
      <c r="E104" s="41">
        <v>49</v>
      </c>
      <c r="F104" s="41" t="s">
        <v>94</v>
      </c>
      <c r="G104" s="41" t="s">
        <v>113</v>
      </c>
      <c r="H104" s="41" t="s">
        <v>23</v>
      </c>
      <c r="I104" s="20" t="s">
        <v>92</v>
      </c>
      <c r="J104" s="27" t="s">
        <v>161</v>
      </c>
      <c r="K104" s="24" t="s">
        <v>157</v>
      </c>
      <c r="L104" s="9">
        <v>100</v>
      </c>
      <c r="M104" s="9">
        <v>100</v>
      </c>
      <c r="N104" s="9">
        <v>100</v>
      </c>
      <c r="O104" s="9">
        <v>100</v>
      </c>
      <c r="P104" s="77">
        <f>P105</f>
        <v>0</v>
      </c>
      <c r="Q104" s="78">
        <f>Q105</f>
        <v>0</v>
      </c>
      <c r="R104" s="64">
        <f t="shared" si="57"/>
        <v>0</v>
      </c>
      <c r="S104" s="64">
        <f t="shared" si="57"/>
        <v>0</v>
      </c>
      <c r="T104" s="64">
        <f t="shared" si="57"/>
        <v>0</v>
      </c>
    </row>
    <row r="105" spans="1:20" ht="33.75" hidden="1" x14ac:dyDescent="0.2">
      <c r="A105" s="2">
        <v>88</v>
      </c>
      <c r="B105" s="41" t="s">
        <v>124</v>
      </c>
      <c r="C105" s="41" t="s">
        <v>83</v>
      </c>
      <c r="D105" s="41" t="s">
        <v>31</v>
      </c>
      <c r="E105" s="41">
        <v>49</v>
      </c>
      <c r="F105" s="41" t="s">
        <v>94</v>
      </c>
      <c r="G105" s="41" t="s">
        <v>113</v>
      </c>
      <c r="H105" s="41" t="s">
        <v>97</v>
      </c>
      <c r="I105" s="20" t="s">
        <v>92</v>
      </c>
      <c r="J105" s="27" t="s">
        <v>161</v>
      </c>
      <c r="K105" s="24" t="s">
        <v>157</v>
      </c>
      <c r="L105" s="9">
        <v>100</v>
      </c>
      <c r="M105" s="9">
        <v>100</v>
      </c>
      <c r="N105" s="9">
        <v>100</v>
      </c>
      <c r="O105" s="9">
        <v>100</v>
      </c>
      <c r="P105" s="77"/>
      <c r="Q105" s="78"/>
      <c r="R105" s="64">
        <v>0</v>
      </c>
      <c r="S105" s="64">
        <v>0</v>
      </c>
      <c r="T105" s="64">
        <v>0</v>
      </c>
    </row>
    <row r="106" spans="1:20" ht="45" hidden="1" x14ac:dyDescent="0.2">
      <c r="A106" s="2">
        <v>74</v>
      </c>
      <c r="B106" s="41" t="s">
        <v>124</v>
      </c>
      <c r="C106" s="41" t="s">
        <v>83</v>
      </c>
      <c r="D106" s="41" t="s">
        <v>31</v>
      </c>
      <c r="E106" s="41" t="s">
        <v>93</v>
      </c>
      <c r="F106" s="41" t="s">
        <v>94</v>
      </c>
      <c r="G106" s="41" t="s">
        <v>22</v>
      </c>
      <c r="H106" s="41" t="s">
        <v>23</v>
      </c>
      <c r="I106" s="20" t="s">
        <v>92</v>
      </c>
      <c r="J106" s="27" t="s">
        <v>154</v>
      </c>
      <c r="K106" s="24" t="s">
        <v>157</v>
      </c>
      <c r="L106" s="9">
        <v>100</v>
      </c>
      <c r="M106" s="9">
        <v>100</v>
      </c>
      <c r="N106" s="9">
        <v>100</v>
      </c>
      <c r="O106" s="9">
        <v>100</v>
      </c>
      <c r="P106" s="77">
        <v>0</v>
      </c>
      <c r="Q106" s="79">
        <v>0</v>
      </c>
      <c r="R106" s="64">
        <f t="shared" ref="R106:T107" si="58">R107</f>
        <v>0</v>
      </c>
      <c r="S106" s="64">
        <f t="shared" si="58"/>
        <v>0</v>
      </c>
      <c r="T106" s="64">
        <f t="shared" si="58"/>
        <v>0</v>
      </c>
    </row>
    <row r="107" spans="1:20" ht="45" hidden="1" x14ac:dyDescent="0.2">
      <c r="A107" s="2">
        <v>75</v>
      </c>
      <c r="B107" s="41" t="s">
        <v>124</v>
      </c>
      <c r="C107" s="41" t="s">
        <v>83</v>
      </c>
      <c r="D107" s="41" t="s">
        <v>31</v>
      </c>
      <c r="E107" s="41" t="s">
        <v>93</v>
      </c>
      <c r="F107" s="41" t="s">
        <v>94</v>
      </c>
      <c r="G107" s="41" t="s">
        <v>113</v>
      </c>
      <c r="H107" s="41" t="s">
        <v>23</v>
      </c>
      <c r="I107" s="20" t="s">
        <v>92</v>
      </c>
      <c r="J107" s="27" t="s">
        <v>154</v>
      </c>
      <c r="K107" s="24" t="s">
        <v>157</v>
      </c>
      <c r="L107" s="9">
        <v>100</v>
      </c>
      <c r="M107" s="9">
        <v>100</v>
      </c>
      <c r="N107" s="9">
        <v>100</v>
      </c>
      <c r="O107" s="9">
        <v>100</v>
      </c>
      <c r="P107" s="77">
        <v>0</v>
      </c>
      <c r="Q107" s="79">
        <v>0</v>
      </c>
      <c r="R107" s="64">
        <f t="shared" si="58"/>
        <v>0</v>
      </c>
      <c r="S107" s="64">
        <f t="shared" si="58"/>
        <v>0</v>
      </c>
      <c r="T107" s="64">
        <f t="shared" si="58"/>
        <v>0</v>
      </c>
    </row>
    <row r="108" spans="1:20" ht="45" hidden="1" x14ac:dyDescent="0.2">
      <c r="A108" s="2">
        <v>76</v>
      </c>
      <c r="B108" s="41" t="s">
        <v>124</v>
      </c>
      <c r="C108" s="41" t="s">
        <v>83</v>
      </c>
      <c r="D108" s="41" t="s">
        <v>31</v>
      </c>
      <c r="E108" s="41" t="s">
        <v>93</v>
      </c>
      <c r="F108" s="41" t="s">
        <v>94</v>
      </c>
      <c r="G108" s="41" t="s">
        <v>113</v>
      </c>
      <c r="H108" s="41" t="s">
        <v>98</v>
      </c>
      <c r="I108" s="20" t="s">
        <v>92</v>
      </c>
      <c r="J108" s="27" t="s">
        <v>154</v>
      </c>
      <c r="K108" s="24" t="s">
        <v>157</v>
      </c>
      <c r="L108" s="9">
        <v>100</v>
      </c>
      <c r="M108" s="9">
        <v>100</v>
      </c>
      <c r="N108" s="9">
        <v>100</v>
      </c>
      <c r="O108" s="9">
        <v>100</v>
      </c>
      <c r="P108" s="77">
        <v>0</v>
      </c>
      <c r="Q108" s="79">
        <v>0</v>
      </c>
      <c r="R108" s="64">
        <v>0</v>
      </c>
      <c r="S108" s="64">
        <v>0</v>
      </c>
      <c r="T108" s="64">
        <v>0</v>
      </c>
    </row>
    <row r="109" spans="1:20" ht="22.5" hidden="1" x14ac:dyDescent="0.2">
      <c r="A109" s="2"/>
      <c r="B109" s="41" t="s">
        <v>124</v>
      </c>
      <c r="C109" s="41" t="s">
        <v>83</v>
      </c>
      <c r="D109" s="41" t="s">
        <v>31</v>
      </c>
      <c r="E109" s="41">
        <v>49</v>
      </c>
      <c r="F109" s="41" t="s">
        <v>94</v>
      </c>
      <c r="G109" s="41" t="s">
        <v>22</v>
      </c>
      <c r="H109" s="41" t="s">
        <v>23</v>
      </c>
      <c r="I109" s="20" t="s">
        <v>92</v>
      </c>
      <c r="J109" s="27" t="s">
        <v>166</v>
      </c>
      <c r="K109" s="24" t="s">
        <v>157</v>
      </c>
      <c r="L109" s="9">
        <v>100</v>
      </c>
      <c r="M109" s="9">
        <v>100</v>
      </c>
      <c r="N109" s="9">
        <v>100</v>
      </c>
      <c r="O109" s="9">
        <v>100</v>
      </c>
      <c r="P109" s="77"/>
      <c r="Q109" s="78"/>
      <c r="R109" s="64">
        <f t="shared" ref="R109:T110" si="59">R110</f>
        <v>0</v>
      </c>
      <c r="S109" s="64">
        <f t="shared" si="59"/>
        <v>0</v>
      </c>
      <c r="T109" s="64">
        <f t="shared" si="59"/>
        <v>0</v>
      </c>
    </row>
    <row r="110" spans="1:20" ht="67.5" hidden="1" x14ac:dyDescent="0.2">
      <c r="A110" s="2">
        <v>87</v>
      </c>
      <c r="B110" s="41" t="s">
        <v>124</v>
      </c>
      <c r="C110" s="41" t="s">
        <v>83</v>
      </c>
      <c r="D110" s="41" t="s">
        <v>31</v>
      </c>
      <c r="E110" s="41">
        <v>49</v>
      </c>
      <c r="F110" s="41" t="s">
        <v>94</v>
      </c>
      <c r="G110" s="41" t="s">
        <v>113</v>
      </c>
      <c r="H110" s="41" t="s">
        <v>23</v>
      </c>
      <c r="I110" s="20" t="s">
        <v>92</v>
      </c>
      <c r="J110" s="43" t="s">
        <v>165</v>
      </c>
      <c r="K110" s="24" t="s">
        <v>157</v>
      </c>
      <c r="L110" s="9">
        <v>100</v>
      </c>
      <c r="M110" s="9">
        <v>100</v>
      </c>
      <c r="N110" s="9">
        <v>100</v>
      </c>
      <c r="O110" s="9">
        <v>100</v>
      </c>
      <c r="P110" s="77"/>
      <c r="Q110" s="78"/>
      <c r="R110" s="64">
        <f t="shared" si="59"/>
        <v>0</v>
      </c>
      <c r="S110" s="64">
        <f t="shared" si="59"/>
        <v>0</v>
      </c>
      <c r="T110" s="64">
        <f t="shared" si="59"/>
        <v>0</v>
      </c>
    </row>
    <row r="111" spans="1:20" ht="67.5" x14ac:dyDescent="0.2">
      <c r="A111" s="2">
        <v>78</v>
      </c>
      <c r="B111" s="41" t="s">
        <v>124</v>
      </c>
      <c r="C111" s="41" t="s">
        <v>83</v>
      </c>
      <c r="D111" s="41" t="s">
        <v>31</v>
      </c>
      <c r="E111" s="41">
        <v>49</v>
      </c>
      <c r="F111" s="41" t="s">
        <v>94</v>
      </c>
      <c r="G111" s="41" t="s">
        <v>113</v>
      </c>
      <c r="H111" s="41" t="s">
        <v>99</v>
      </c>
      <c r="I111" s="20" t="s">
        <v>92</v>
      </c>
      <c r="J111" s="43" t="s">
        <v>165</v>
      </c>
      <c r="K111" s="24" t="s">
        <v>157</v>
      </c>
      <c r="L111" s="9">
        <v>100</v>
      </c>
      <c r="M111" s="9">
        <v>100</v>
      </c>
      <c r="N111" s="9">
        <v>100</v>
      </c>
      <c r="O111" s="9">
        <v>100</v>
      </c>
      <c r="P111" s="77">
        <v>43.731000000000002</v>
      </c>
      <c r="Q111" s="78">
        <v>43.731000000000002</v>
      </c>
      <c r="R111" s="64">
        <v>0</v>
      </c>
      <c r="S111" s="64">
        <v>0</v>
      </c>
      <c r="T111" s="64">
        <v>0</v>
      </c>
    </row>
    <row r="112" spans="1:20" ht="67.5" hidden="1" x14ac:dyDescent="0.2">
      <c r="A112" s="2">
        <v>80</v>
      </c>
      <c r="B112" s="41" t="s">
        <v>124</v>
      </c>
      <c r="C112" s="41" t="s">
        <v>83</v>
      </c>
      <c r="D112" s="41" t="s">
        <v>31</v>
      </c>
      <c r="E112" s="41" t="s">
        <v>93</v>
      </c>
      <c r="F112" s="41" t="s">
        <v>94</v>
      </c>
      <c r="G112" s="41" t="s">
        <v>22</v>
      </c>
      <c r="H112" s="41" t="s">
        <v>23</v>
      </c>
      <c r="I112" s="20" t="s">
        <v>92</v>
      </c>
      <c r="J112" s="34" t="s">
        <v>141</v>
      </c>
      <c r="K112" s="24" t="s">
        <v>157</v>
      </c>
      <c r="L112" s="9">
        <v>100</v>
      </c>
      <c r="M112" s="9">
        <v>100</v>
      </c>
      <c r="N112" s="9">
        <v>100</v>
      </c>
      <c r="O112" s="9">
        <v>100</v>
      </c>
      <c r="P112" s="77">
        <v>0</v>
      </c>
      <c r="Q112" s="79">
        <v>0</v>
      </c>
      <c r="R112" s="79"/>
      <c r="S112" s="79"/>
      <c r="T112" s="79"/>
    </row>
    <row r="113" spans="1:20" ht="67.5" hidden="1" x14ac:dyDescent="0.2">
      <c r="A113" s="2">
        <v>81</v>
      </c>
      <c r="B113" s="41" t="s">
        <v>124</v>
      </c>
      <c r="C113" s="41" t="s">
        <v>83</v>
      </c>
      <c r="D113" s="41" t="s">
        <v>31</v>
      </c>
      <c r="E113" s="41" t="s">
        <v>93</v>
      </c>
      <c r="F113" s="41" t="s">
        <v>94</v>
      </c>
      <c r="G113" s="41" t="s">
        <v>113</v>
      </c>
      <c r="H113" s="41" t="s">
        <v>23</v>
      </c>
      <c r="I113" s="20" t="s">
        <v>92</v>
      </c>
      <c r="J113" s="34" t="s">
        <v>141</v>
      </c>
      <c r="K113" s="24" t="s">
        <v>157</v>
      </c>
      <c r="L113" s="9">
        <v>100</v>
      </c>
      <c r="M113" s="9">
        <v>100</v>
      </c>
      <c r="N113" s="9">
        <v>100</v>
      </c>
      <c r="O113" s="9">
        <v>100</v>
      </c>
      <c r="P113" s="77">
        <v>0</v>
      </c>
      <c r="Q113" s="79">
        <v>0</v>
      </c>
      <c r="R113" s="79"/>
      <c r="S113" s="79"/>
      <c r="T113" s="79"/>
    </row>
    <row r="114" spans="1:20" ht="67.5" hidden="1" x14ac:dyDescent="0.2">
      <c r="A114" s="2">
        <v>82</v>
      </c>
      <c r="B114" s="41" t="s">
        <v>124</v>
      </c>
      <c r="C114" s="41" t="s">
        <v>83</v>
      </c>
      <c r="D114" s="41" t="s">
        <v>31</v>
      </c>
      <c r="E114" s="41" t="s">
        <v>93</v>
      </c>
      <c r="F114" s="41" t="s">
        <v>94</v>
      </c>
      <c r="G114" s="41" t="s">
        <v>113</v>
      </c>
      <c r="H114" s="41" t="s">
        <v>100</v>
      </c>
      <c r="I114" s="20" t="s">
        <v>92</v>
      </c>
      <c r="J114" s="34" t="s">
        <v>141</v>
      </c>
      <c r="K114" s="24" t="s">
        <v>157</v>
      </c>
      <c r="L114" s="9">
        <v>100</v>
      </c>
      <c r="M114" s="9">
        <v>100</v>
      </c>
      <c r="N114" s="9">
        <v>100</v>
      </c>
      <c r="O114" s="9">
        <v>100</v>
      </c>
      <c r="P114" s="77">
        <v>0</v>
      </c>
      <c r="Q114" s="79">
        <v>0</v>
      </c>
      <c r="R114" s="72">
        <v>0</v>
      </c>
      <c r="S114" s="72"/>
      <c r="T114" s="72"/>
    </row>
    <row r="115" spans="1:20" ht="22.5" hidden="1" x14ac:dyDescent="0.2">
      <c r="A115" s="2">
        <v>89</v>
      </c>
      <c r="B115" s="44" t="s">
        <v>124</v>
      </c>
      <c r="C115" s="44" t="s">
        <v>83</v>
      </c>
      <c r="D115" s="44" t="s">
        <v>31</v>
      </c>
      <c r="E115" s="44" t="s">
        <v>104</v>
      </c>
      <c r="F115" s="44" t="s">
        <v>94</v>
      </c>
      <c r="G115" s="44" t="s">
        <v>22</v>
      </c>
      <c r="H115" s="44" t="s">
        <v>23</v>
      </c>
      <c r="I115" s="49" t="s">
        <v>92</v>
      </c>
      <c r="J115" s="27" t="s">
        <v>166</v>
      </c>
      <c r="K115" s="24" t="s">
        <v>157</v>
      </c>
      <c r="L115" s="9">
        <v>100</v>
      </c>
      <c r="M115" s="9">
        <v>100</v>
      </c>
      <c r="N115" s="9">
        <v>100</v>
      </c>
      <c r="O115" s="9">
        <v>100</v>
      </c>
      <c r="P115" s="77"/>
      <c r="Q115" s="78"/>
      <c r="R115" s="64">
        <f t="shared" ref="R115:T116" si="60">R116</f>
        <v>0</v>
      </c>
      <c r="S115" s="64">
        <f t="shared" si="60"/>
        <v>0</v>
      </c>
      <c r="T115" s="64">
        <f t="shared" si="60"/>
        <v>0</v>
      </c>
    </row>
    <row r="116" spans="1:20" ht="45" hidden="1" x14ac:dyDescent="0.2">
      <c r="A116" s="2">
        <v>90</v>
      </c>
      <c r="B116" s="44" t="s">
        <v>124</v>
      </c>
      <c r="C116" s="44" t="s">
        <v>83</v>
      </c>
      <c r="D116" s="44" t="s">
        <v>31</v>
      </c>
      <c r="E116" s="44" t="s">
        <v>104</v>
      </c>
      <c r="F116" s="44" t="s">
        <v>94</v>
      </c>
      <c r="G116" s="44" t="s">
        <v>113</v>
      </c>
      <c r="H116" s="44" t="s">
        <v>23</v>
      </c>
      <c r="I116" s="49" t="s">
        <v>92</v>
      </c>
      <c r="J116" s="43" t="s">
        <v>172</v>
      </c>
      <c r="K116" s="24" t="s">
        <v>157</v>
      </c>
      <c r="L116" s="9">
        <v>100</v>
      </c>
      <c r="M116" s="9">
        <v>100</v>
      </c>
      <c r="N116" s="9">
        <v>100</v>
      </c>
      <c r="O116" s="9">
        <v>100</v>
      </c>
      <c r="P116" s="77"/>
      <c r="Q116" s="78"/>
      <c r="R116" s="64">
        <f t="shared" si="60"/>
        <v>0</v>
      </c>
      <c r="S116" s="64">
        <f t="shared" si="60"/>
        <v>0</v>
      </c>
      <c r="T116" s="64">
        <f t="shared" si="60"/>
        <v>0</v>
      </c>
    </row>
    <row r="117" spans="1:20" ht="45" x14ac:dyDescent="0.2">
      <c r="A117" s="2">
        <v>79</v>
      </c>
      <c r="B117" s="44" t="s">
        <v>124</v>
      </c>
      <c r="C117" s="44" t="s">
        <v>83</v>
      </c>
      <c r="D117" s="44" t="s">
        <v>31</v>
      </c>
      <c r="E117" s="44" t="s">
        <v>104</v>
      </c>
      <c r="F117" s="44" t="s">
        <v>94</v>
      </c>
      <c r="G117" s="44" t="s">
        <v>113</v>
      </c>
      <c r="H117" s="44" t="s">
        <v>110</v>
      </c>
      <c r="I117" s="49" t="s">
        <v>92</v>
      </c>
      <c r="J117" s="43" t="s">
        <v>172</v>
      </c>
      <c r="K117" s="24" t="s">
        <v>157</v>
      </c>
      <c r="L117" s="9">
        <v>100</v>
      </c>
      <c r="M117" s="9">
        <v>100</v>
      </c>
      <c r="N117" s="9">
        <v>100</v>
      </c>
      <c r="O117" s="9">
        <v>100</v>
      </c>
      <c r="P117" s="77">
        <v>6067.68</v>
      </c>
      <c r="Q117" s="78">
        <v>6067.68</v>
      </c>
      <c r="R117" s="64">
        <v>0</v>
      </c>
      <c r="S117" s="64">
        <v>0</v>
      </c>
      <c r="T117" s="64">
        <v>0</v>
      </c>
    </row>
    <row r="118" spans="1:20" ht="22.5" hidden="1" x14ac:dyDescent="0.2">
      <c r="A118" s="2">
        <v>95</v>
      </c>
      <c r="B118" s="44" t="s">
        <v>124</v>
      </c>
      <c r="C118" s="44" t="s">
        <v>83</v>
      </c>
      <c r="D118" s="44" t="s">
        <v>31</v>
      </c>
      <c r="E118" s="44" t="s">
        <v>104</v>
      </c>
      <c r="F118" s="44" t="s">
        <v>94</v>
      </c>
      <c r="G118" s="44" t="s">
        <v>22</v>
      </c>
      <c r="H118" s="44" t="s">
        <v>23</v>
      </c>
      <c r="I118" s="49" t="s">
        <v>92</v>
      </c>
      <c r="J118" s="27" t="s">
        <v>166</v>
      </c>
      <c r="K118" s="24" t="s">
        <v>157</v>
      </c>
      <c r="L118" s="9">
        <v>100</v>
      </c>
      <c r="M118" s="9">
        <v>100</v>
      </c>
      <c r="N118" s="9">
        <v>100</v>
      </c>
      <c r="O118" s="9">
        <v>100</v>
      </c>
      <c r="P118" s="77">
        <f>P119:Q119</f>
        <v>0</v>
      </c>
      <c r="Q118" s="78">
        <f>Q119:R119</f>
        <v>0</v>
      </c>
      <c r="R118" s="64">
        <f t="shared" ref="R118:T119" si="61">R119</f>
        <v>0</v>
      </c>
      <c r="S118" s="64">
        <f t="shared" si="61"/>
        <v>0</v>
      </c>
      <c r="T118" s="64">
        <f t="shared" si="61"/>
        <v>0</v>
      </c>
    </row>
    <row r="119" spans="1:20" ht="45" hidden="1" x14ac:dyDescent="0.2">
      <c r="A119" s="2">
        <v>96</v>
      </c>
      <c r="B119" s="44" t="s">
        <v>124</v>
      </c>
      <c r="C119" s="44" t="s">
        <v>83</v>
      </c>
      <c r="D119" s="44" t="s">
        <v>31</v>
      </c>
      <c r="E119" s="44" t="s">
        <v>104</v>
      </c>
      <c r="F119" s="44" t="s">
        <v>94</v>
      </c>
      <c r="G119" s="44" t="s">
        <v>113</v>
      </c>
      <c r="H119" s="44" t="s">
        <v>23</v>
      </c>
      <c r="I119" s="49" t="s">
        <v>92</v>
      </c>
      <c r="J119" s="50" t="s">
        <v>173</v>
      </c>
      <c r="K119" s="24" t="s">
        <v>157</v>
      </c>
      <c r="L119" s="9">
        <v>100</v>
      </c>
      <c r="M119" s="9">
        <v>100</v>
      </c>
      <c r="N119" s="9">
        <v>100</v>
      </c>
      <c r="O119" s="9">
        <v>100</v>
      </c>
      <c r="P119" s="77">
        <f>P120</f>
        <v>0</v>
      </c>
      <c r="Q119" s="78">
        <f>Q120</f>
        <v>0</v>
      </c>
      <c r="R119" s="64">
        <f t="shared" si="61"/>
        <v>0</v>
      </c>
      <c r="S119" s="64">
        <f t="shared" si="61"/>
        <v>0</v>
      </c>
      <c r="T119" s="64">
        <f t="shared" si="61"/>
        <v>0</v>
      </c>
    </row>
    <row r="120" spans="1:20" ht="45" hidden="1" x14ac:dyDescent="0.2">
      <c r="A120" s="2">
        <v>97</v>
      </c>
      <c r="B120" s="44" t="s">
        <v>124</v>
      </c>
      <c r="C120" s="44" t="s">
        <v>83</v>
      </c>
      <c r="D120" s="44" t="s">
        <v>31</v>
      </c>
      <c r="E120" s="44" t="s">
        <v>104</v>
      </c>
      <c r="F120" s="44" t="s">
        <v>94</v>
      </c>
      <c r="G120" s="44" t="s">
        <v>113</v>
      </c>
      <c r="H120" s="44" t="s">
        <v>174</v>
      </c>
      <c r="I120" s="49" t="s">
        <v>92</v>
      </c>
      <c r="J120" s="48" t="s">
        <v>173</v>
      </c>
      <c r="K120" s="24" t="s">
        <v>157</v>
      </c>
      <c r="L120" s="9">
        <v>100</v>
      </c>
      <c r="M120" s="9">
        <v>100</v>
      </c>
      <c r="N120" s="9">
        <v>100</v>
      </c>
      <c r="O120" s="9">
        <v>100</v>
      </c>
      <c r="P120" s="77">
        <v>0</v>
      </c>
      <c r="Q120" s="78"/>
      <c r="R120" s="64">
        <v>0</v>
      </c>
      <c r="S120" s="64">
        <v>0</v>
      </c>
      <c r="T120" s="64">
        <v>0</v>
      </c>
    </row>
    <row r="121" spans="1:20" ht="33.75" hidden="1" x14ac:dyDescent="0.2">
      <c r="A121" s="2">
        <v>98</v>
      </c>
      <c r="B121" s="41" t="s">
        <v>124</v>
      </c>
      <c r="C121" s="41" t="s">
        <v>83</v>
      </c>
      <c r="D121" s="41" t="s">
        <v>31</v>
      </c>
      <c r="E121" s="41" t="s">
        <v>104</v>
      </c>
      <c r="F121" s="41" t="s">
        <v>94</v>
      </c>
      <c r="G121" s="41" t="s">
        <v>22</v>
      </c>
      <c r="H121" s="41" t="s">
        <v>23</v>
      </c>
      <c r="I121" s="20" t="s">
        <v>92</v>
      </c>
      <c r="J121" s="34" t="s">
        <v>143</v>
      </c>
      <c r="K121" s="24" t="s">
        <v>157</v>
      </c>
      <c r="L121" s="9">
        <v>100</v>
      </c>
      <c r="M121" s="9">
        <v>100</v>
      </c>
      <c r="N121" s="9">
        <v>100</v>
      </c>
      <c r="O121" s="9">
        <v>100</v>
      </c>
      <c r="P121" s="77"/>
      <c r="Q121" s="78">
        <f>Q122</f>
        <v>0</v>
      </c>
      <c r="R121" s="64">
        <f t="shared" ref="R121:T122" si="62">R122</f>
        <v>0</v>
      </c>
      <c r="S121" s="64">
        <f t="shared" si="62"/>
        <v>0</v>
      </c>
      <c r="T121" s="64">
        <f t="shared" si="62"/>
        <v>0</v>
      </c>
    </row>
    <row r="122" spans="1:20" ht="33.75" hidden="1" x14ac:dyDescent="0.2">
      <c r="A122" s="2">
        <v>99</v>
      </c>
      <c r="B122" s="41" t="s">
        <v>124</v>
      </c>
      <c r="C122" s="41" t="s">
        <v>83</v>
      </c>
      <c r="D122" s="41" t="s">
        <v>31</v>
      </c>
      <c r="E122" s="41" t="s">
        <v>104</v>
      </c>
      <c r="F122" s="41" t="s">
        <v>94</v>
      </c>
      <c r="G122" s="41" t="s">
        <v>113</v>
      </c>
      <c r="H122" s="41" t="s">
        <v>23</v>
      </c>
      <c r="I122" s="20" t="s">
        <v>92</v>
      </c>
      <c r="J122" s="34" t="s">
        <v>143</v>
      </c>
      <c r="K122" s="24" t="s">
        <v>157</v>
      </c>
      <c r="L122" s="9">
        <v>100</v>
      </c>
      <c r="M122" s="9">
        <v>100</v>
      </c>
      <c r="N122" s="9">
        <v>100</v>
      </c>
      <c r="O122" s="9">
        <v>100</v>
      </c>
      <c r="P122" s="77"/>
      <c r="Q122" s="78">
        <f>Q123</f>
        <v>0</v>
      </c>
      <c r="R122" s="64">
        <f t="shared" si="62"/>
        <v>0</v>
      </c>
      <c r="S122" s="64">
        <f t="shared" si="62"/>
        <v>0</v>
      </c>
      <c r="T122" s="64">
        <f t="shared" si="62"/>
        <v>0</v>
      </c>
    </row>
    <row r="123" spans="1:20" ht="33.75" hidden="1" x14ac:dyDescent="0.2">
      <c r="A123" s="2">
        <v>100</v>
      </c>
      <c r="B123" s="41" t="s">
        <v>124</v>
      </c>
      <c r="C123" s="41" t="s">
        <v>83</v>
      </c>
      <c r="D123" s="41" t="s">
        <v>31</v>
      </c>
      <c r="E123" s="41" t="s">
        <v>104</v>
      </c>
      <c r="F123" s="41" t="s">
        <v>94</v>
      </c>
      <c r="G123" s="41" t="s">
        <v>113</v>
      </c>
      <c r="H123" s="41" t="s">
        <v>110</v>
      </c>
      <c r="I123" s="20" t="s">
        <v>92</v>
      </c>
      <c r="J123" s="34" t="s">
        <v>143</v>
      </c>
      <c r="K123" s="24" t="s">
        <v>157</v>
      </c>
      <c r="L123" s="9">
        <v>100</v>
      </c>
      <c r="M123" s="9">
        <v>100</v>
      </c>
      <c r="N123" s="9">
        <v>100</v>
      </c>
      <c r="O123" s="9">
        <v>100</v>
      </c>
      <c r="P123" s="77"/>
      <c r="Q123" s="78"/>
      <c r="R123" s="64">
        <v>0</v>
      </c>
      <c r="S123" s="64">
        <v>0</v>
      </c>
      <c r="T123" s="64">
        <v>0</v>
      </c>
    </row>
    <row r="124" spans="1:20" ht="56.25" hidden="1" x14ac:dyDescent="0.2">
      <c r="A124" s="2">
        <v>96</v>
      </c>
      <c r="B124" s="40" t="s">
        <v>20</v>
      </c>
      <c r="C124" s="2" t="s">
        <v>83</v>
      </c>
      <c r="D124" s="2" t="s">
        <v>105</v>
      </c>
      <c r="E124" s="2" t="s">
        <v>22</v>
      </c>
      <c r="F124" s="2" t="s">
        <v>20</v>
      </c>
      <c r="G124" s="2" t="s">
        <v>22</v>
      </c>
      <c r="H124" s="2" t="s">
        <v>23</v>
      </c>
      <c r="I124" s="2" t="s">
        <v>20</v>
      </c>
      <c r="J124" s="23" t="s">
        <v>118</v>
      </c>
      <c r="K124" s="24"/>
      <c r="L124" s="9"/>
      <c r="M124" s="9"/>
      <c r="N124" s="9"/>
      <c r="O124" s="9"/>
      <c r="P124" s="77">
        <f t="shared" ref="P124:Q127" si="63">P125</f>
        <v>0</v>
      </c>
      <c r="Q124" s="79">
        <f t="shared" si="63"/>
        <v>0</v>
      </c>
      <c r="R124" s="72"/>
      <c r="S124" s="72"/>
      <c r="T124" s="72"/>
    </row>
    <row r="125" spans="1:20" ht="56.25" hidden="1" x14ac:dyDescent="0.2">
      <c r="A125" s="2">
        <v>97</v>
      </c>
      <c r="B125" s="40" t="s">
        <v>124</v>
      </c>
      <c r="C125" s="2" t="s">
        <v>83</v>
      </c>
      <c r="D125" s="2" t="s">
        <v>105</v>
      </c>
      <c r="E125" s="2" t="s">
        <v>22</v>
      </c>
      <c r="F125" s="2" t="s">
        <v>20</v>
      </c>
      <c r="G125" s="2" t="s">
        <v>22</v>
      </c>
      <c r="H125" s="2" t="s">
        <v>23</v>
      </c>
      <c r="I125" s="2" t="s">
        <v>92</v>
      </c>
      <c r="J125" s="23" t="s">
        <v>119</v>
      </c>
      <c r="K125" s="24" t="s">
        <v>157</v>
      </c>
      <c r="L125" s="9">
        <v>100</v>
      </c>
      <c r="M125" s="9">
        <v>100</v>
      </c>
      <c r="N125" s="9">
        <v>100</v>
      </c>
      <c r="O125" s="9">
        <v>100</v>
      </c>
      <c r="P125" s="77">
        <f t="shared" si="63"/>
        <v>0</v>
      </c>
      <c r="Q125" s="79">
        <f t="shared" si="63"/>
        <v>0</v>
      </c>
      <c r="R125" s="72"/>
      <c r="S125" s="72"/>
      <c r="T125" s="72"/>
    </row>
    <row r="126" spans="1:20" ht="56.25" hidden="1" x14ac:dyDescent="0.2">
      <c r="A126" s="2">
        <v>98</v>
      </c>
      <c r="B126" s="40" t="s">
        <v>124</v>
      </c>
      <c r="C126" s="2" t="s">
        <v>83</v>
      </c>
      <c r="D126" s="2" t="s">
        <v>105</v>
      </c>
      <c r="E126" s="2" t="s">
        <v>22</v>
      </c>
      <c r="F126" s="2" t="s">
        <v>20</v>
      </c>
      <c r="G126" s="2">
        <v>10</v>
      </c>
      <c r="H126" s="2" t="s">
        <v>23</v>
      </c>
      <c r="I126" s="2" t="s">
        <v>92</v>
      </c>
      <c r="J126" s="23" t="s">
        <v>146</v>
      </c>
      <c r="K126" s="24" t="s">
        <v>157</v>
      </c>
      <c r="L126" s="9">
        <v>100</v>
      </c>
      <c r="M126" s="9">
        <v>100</v>
      </c>
      <c r="N126" s="9">
        <v>100</v>
      </c>
      <c r="O126" s="9">
        <v>100</v>
      </c>
      <c r="P126" s="77">
        <f t="shared" si="63"/>
        <v>0</v>
      </c>
      <c r="Q126" s="79">
        <f t="shared" si="63"/>
        <v>0</v>
      </c>
      <c r="R126" s="72"/>
      <c r="S126" s="72"/>
      <c r="T126" s="72"/>
    </row>
    <row r="127" spans="1:20" ht="22.5" hidden="1" x14ac:dyDescent="0.2">
      <c r="A127" s="2">
        <v>99</v>
      </c>
      <c r="B127" s="40" t="s">
        <v>124</v>
      </c>
      <c r="C127" s="2" t="s">
        <v>83</v>
      </c>
      <c r="D127" s="2" t="s">
        <v>105</v>
      </c>
      <c r="E127" s="2" t="s">
        <v>51</v>
      </c>
      <c r="F127" s="2" t="s">
        <v>20</v>
      </c>
      <c r="G127" s="2">
        <v>10</v>
      </c>
      <c r="H127" s="2" t="s">
        <v>23</v>
      </c>
      <c r="I127" s="2" t="s">
        <v>92</v>
      </c>
      <c r="J127" s="23" t="s">
        <v>147</v>
      </c>
      <c r="K127" s="24" t="s">
        <v>157</v>
      </c>
      <c r="L127" s="9">
        <v>100</v>
      </c>
      <c r="M127" s="9">
        <v>100</v>
      </c>
      <c r="N127" s="9">
        <v>100</v>
      </c>
      <c r="O127" s="9">
        <v>100</v>
      </c>
      <c r="P127" s="77">
        <f t="shared" si="63"/>
        <v>0</v>
      </c>
      <c r="Q127" s="79">
        <f t="shared" si="63"/>
        <v>0</v>
      </c>
      <c r="R127" s="72"/>
      <c r="S127" s="72"/>
      <c r="T127" s="72"/>
    </row>
    <row r="128" spans="1:20" ht="22.5" hidden="1" x14ac:dyDescent="0.2">
      <c r="A128" s="2">
        <v>100</v>
      </c>
      <c r="B128" s="41" t="s">
        <v>124</v>
      </c>
      <c r="C128" s="41" t="s">
        <v>83</v>
      </c>
      <c r="D128" s="41" t="s">
        <v>105</v>
      </c>
      <c r="E128" s="41" t="s">
        <v>51</v>
      </c>
      <c r="F128" s="41" t="s">
        <v>34</v>
      </c>
      <c r="G128" s="41" t="s">
        <v>113</v>
      </c>
      <c r="H128" s="41" t="s">
        <v>23</v>
      </c>
      <c r="I128" s="20" t="s">
        <v>92</v>
      </c>
      <c r="J128" s="36" t="s">
        <v>145</v>
      </c>
      <c r="K128" s="24" t="s">
        <v>157</v>
      </c>
      <c r="L128" s="9">
        <v>100</v>
      </c>
      <c r="M128" s="9">
        <v>100</v>
      </c>
      <c r="N128" s="9">
        <v>100</v>
      </c>
      <c r="O128" s="9">
        <v>100</v>
      </c>
      <c r="P128" s="77">
        <v>0</v>
      </c>
      <c r="Q128" s="79">
        <v>0</v>
      </c>
      <c r="R128" s="63"/>
      <c r="S128" s="63"/>
      <c r="T128" s="63"/>
    </row>
    <row r="129" spans="1:23" ht="37.5" hidden="1" customHeight="1" x14ac:dyDescent="0.2">
      <c r="A129" s="2">
        <v>101</v>
      </c>
      <c r="B129" s="40" t="s">
        <v>20</v>
      </c>
      <c r="C129" s="2" t="s">
        <v>83</v>
      </c>
      <c r="D129" s="2" t="s">
        <v>107</v>
      </c>
      <c r="E129" s="2" t="s">
        <v>22</v>
      </c>
      <c r="F129" s="2" t="s">
        <v>20</v>
      </c>
      <c r="G129" s="2" t="s">
        <v>22</v>
      </c>
      <c r="H129" s="2" t="s">
        <v>23</v>
      </c>
      <c r="I129" s="2" t="s">
        <v>92</v>
      </c>
      <c r="J129" s="23" t="s">
        <v>108</v>
      </c>
      <c r="K129" s="13"/>
      <c r="L129" s="37"/>
      <c r="M129" s="37"/>
      <c r="N129" s="37"/>
      <c r="O129" s="37"/>
      <c r="P129" s="76"/>
      <c r="Q129" s="72"/>
      <c r="R129" s="72"/>
      <c r="S129" s="72"/>
      <c r="T129" s="72"/>
    </row>
    <row r="130" spans="1:23" ht="33.75" hidden="1" x14ac:dyDescent="0.2">
      <c r="A130" s="2">
        <v>102</v>
      </c>
      <c r="B130" s="40" t="s">
        <v>124</v>
      </c>
      <c r="C130" s="2" t="s">
        <v>83</v>
      </c>
      <c r="D130" s="2" t="s">
        <v>107</v>
      </c>
      <c r="E130" s="2" t="s">
        <v>22</v>
      </c>
      <c r="F130" s="2" t="s">
        <v>20</v>
      </c>
      <c r="G130" s="2">
        <v>10</v>
      </c>
      <c r="H130" s="2" t="s">
        <v>23</v>
      </c>
      <c r="I130" s="2" t="s">
        <v>92</v>
      </c>
      <c r="J130" s="23" t="s">
        <v>148</v>
      </c>
      <c r="K130" s="24" t="s">
        <v>157</v>
      </c>
      <c r="L130" s="9">
        <v>100</v>
      </c>
      <c r="M130" s="9">
        <v>100</v>
      </c>
      <c r="N130" s="9">
        <v>100</v>
      </c>
      <c r="O130" s="9">
        <v>100</v>
      </c>
      <c r="P130" s="76"/>
      <c r="Q130" s="72"/>
      <c r="R130" s="72"/>
      <c r="S130" s="72"/>
      <c r="T130" s="72"/>
    </row>
    <row r="131" spans="1:23" ht="33.75" hidden="1" x14ac:dyDescent="0.2">
      <c r="A131" s="2">
        <v>103</v>
      </c>
      <c r="B131" s="40" t="s">
        <v>124</v>
      </c>
      <c r="C131" s="2" t="s">
        <v>83</v>
      </c>
      <c r="D131" s="2" t="s">
        <v>107</v>
      </c>
      <c r="E131" s="2" t="s">
        <v>106</v>
      </c>
      <c r="F131" s="2" t="s">
        <v>30</v>
      </c>
      <c r="G131" s="2">
        <v>10</v>
      </c>
      <c r="H131" s="2" t="s">
        <v>23</v>
      </c>
      <c r="I131" s="2" t="s">
        <v>92</v>
      </c>
      <c r="J131" s="34" t="s">
        <v>144</v>
      </c>
      <c r="K131" s="24" t="s">
        <v>157</v>
      </c>
      <c r="L131" s="9">
        <v>100</v>
      </c>
      <c r="M131" s="9">
        <v>100</v>
      </c>
      <c r="N131" s="9">
        <v>100</v>
      </c>
      <c r="O131" s="9">
        <v>100</v>
      </c>
      <c r="P131" s="76"/>
      <c r="Q131" s="72"/>
      <c r="R131" s="72"/>
      <c r="S131" s="72"/>
      <c r="T131" s="72"/>
      <c r="U131" s="1">
        <v>185.11</v>
      </c>
    </row>
    <row r="132" spans="1:23" ht="21.75" customHeight="1" x14ac:dyDescent="0.2">
      <c r="A132" s="2"/>
      <c r="B132" s="2"/>
      <c r="C132" s="22"/>
      <c r="D132" s="22"/>
      <c r="E132" s="22"/>
      <c r="F132" s="22"/>
      <c r="G132" s="22"/>
      <c r="H132" s="22"/>
      <c r="I132" s="22"/>
      <c r="J132" s="23" t="s">
        <v>109</v>
      </c>
      <c r="K132" s="38"/>
      <c r="L132" s="9"/>
      <c r="M132" s="9"/>
      <c r="N132" s="9"/>
      <c r="O132" s="9"/>
      <c r="P132" s="62">
        <f>P7+P72</f>
        <v>62161.637999999999</v>
      </c>
      <c r="Q132" s="80">
        <f>Q7+Q72</f>
        <v>114944.47099999999</v>
      </c>
      <c r="R132" s="80">
        <f t="shared" ref="R132:T132" si="64">R7+R72</f>
        <v>103493.19999999998</v>
      </c>
      <c r="S132" s="80">
        <f t="shared" si="64"/>
        <v>104237.69999999997</v>
      </c>
      <c r="T132" s="80">
        <f t="shared" si="64"/>
        <v>103925.69999999997</v>
      </c>
    </row>
    <row r="133" spans="1:23" x14ac:dyDescent="0.2">
      <c r="A133" s="96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</row>
    <row r="134" spans="1:23" x14ac:dyDescent="0.2">
      <c r="A134" s="91" t="s">
        <v>111</v>
      </c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</row>
    <row r="135" spans="1:23" x14ac:dyDescent="0.2">
      <c r="A135" s="93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10"/>
      <c r="V135" s="10"/>
      <c r="W135" s="10"/>
    </row>
    <row r="138" spans="1:23" x14ac:dyDescent="0.2">
      <c r="P138" s="12" t="s">
        <v>120</v>
      </c>
    </row>
  </sheetData>
  <mergeCells count="18">
    <mergeCell ref="A134:T134"/>
    <mergeCell ref="A135:T135"/>
    <mergeCell ref="C4:G4"/>
    <mergeCell ref="H4:I4"/>
    <mergeCell ref="S4:S5"/>
    <mergeCell ref="T4:T5"/>
    <mergeCell ref="A133:T133"/>
    <mergeCell ref="R4:R5"/>
    <mergeCell ref="A1:T1"/>
    <mergeCell ref="A3:A5"/>
    <mergeCell ref="B3:I3"/>
    <mergeCell ref="J3:J5"/>
    <mergeCell ref="K3:K5"/>
    <mergeCell ref="L3:O4"/>
    <mergeCell ref="P3:P5"/>
    <mergeCell ref="Q3:Q5"/>
    <mergeCell ref="R3:T3"/>
    <mergeCell ref="B4:B5"/>
  </mergeCells>
  <pageMargins left="0.11811023622047245" right="0.19685039370078741" top="0.15748031496062992" bottom="0.19685039370078741" header="0.31496062992125984" footer="0.31496062992125984"/>
  <pageSetup paperSize="9" scale="7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 верно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2023-11-08T08:32:04Z</dcterms:modified>
</cp:coreProperties>
</file>